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lcome\Desktop\Бюджет 2023\1 изм от 20.03.23\"/>
    </mc:Choice>
  </mc:AlternateContent>
  <bookViews>
    <workbookView xWindow="0" yWindow="0" windowWidth="24000" windowHeight="8730" activeTab="2"/>
  </bookViews>
  <sheets>
    <sheet name="прил 2" sheetId="1" r:id="rId1"/>
    <sheet name="прил 1" sheetId="4" r:id="rId2"/>
    <sheet name="прил 3" sheetId="2" r:id="rId3"/>
    <sheet name="прил 4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4" l="1"/>
  <c r="C44" i="4" s="1"/>
  <c r="E59" i="4"/>
  <c r="D59" i="4"/>
  <c r="C59" i="4"/>
  <c r="E45" i="4"/>
  <c r="E44" i="4" s="1"/>
  <c r="D45" i="4"/>
  <c r="D44" i="4" s="1"/>
  <c r="E42" i="4"/>
  <c r="D42" i="4"/>
  <c r="C42" i="4"/>
  <c r="E40" i="4"/>
  <c r="D40" i="4"/>
  <c r="C40" i="4"/>
  <c r="E38" i="4"/>
  <c r="D38" i="4"/>
  <c r="C38" i="4"/>
  <c r="E36" i="4"/>
  <c r="D36" i="4"/>
  <c r="C36" i="4"/>
  <c r="E34" i="4"/>
  <c r="D34" i="4"/>
  <c r="C34" i="4"/>
  <c r="E31" i="4"/>
  <c r="D31" i="4"/>
  <c r="C31" i="4"/>
  <c r="E28" i="4"/>
  <c r="D28" i="4"/>
  <c r="C28" i="4"/>
  <c r="E26" i="4"/>
  <c r="D26" i="4"/>
  <c r="C26" i="4"/>
  <c r="E21" i="4"/>
  <c r="D21" i="4"/>
  <c r="C21" i="4"/>
  <c r="E16" i="4"/>
  <c r="E15" i="4" s="1"/>
  <c r="D16" i="4"/>
  <c r="D15" i="4" s="1"/>
  <c r="C16" i="4"/>
  <c r="C15" i="4"/>
  <c r="E11" i="4"/>
  <c r="D11" i="4"/>
  <c r="D10" i="4" s="1"/>
  <c r="C11" i="4"/>
  <c r="C10" i="4" s="1"/>
  <c r="E10" i="4"/>
  <c r="E33" i="1"/>
  <c r="D33" i="1"/>
  <c r="C33" i="1"/>
  <c r="E30" i="1"/>
  <c r="E36" i="1" s="1"/>
  <c r="D30" i="1"/>
  <c r="D36" i="1" s="1"/>
  <c r="C30" i="1"/>
  <c r="E28" i="1"/>
  <c r="D28" i="1"/>
  <c r="C28" i="1"/>
  <c r="E24" i="1"/>
  <c r="D24" i="1"/>
  <c r="C24" i="1"/>
  <c r="E21" i="1"/>
  <c r="D21" i="1"/>
  <c r="C21" i="1"/>
  <c r="E18" i="1"/>
  <c r="D18" i="1"/>
  <c r="C18" i="1"/>
  <c r="E16" i="1"/>
  <c r="D16" i="1"/>
  <c r="C16" i="1"/>
  <c r="E10" i="1"/>
  <c r="D10" i="1"/>
  <c r="C10" i="1"/>
  <c r="C36" i="1" l="1"/>
  <c r="C25" i="4"/>
  <c r="D25" i="4"/>
  <c r="D9" i="4" s="1"/>
  <c r="D61" i="4" s="1"/>
  <c r="E25" i="4"/>
  <c r="E9" i="4" s="1"/>
  <c r="E61" i="4" s="1"/>
  <c r="C9" i="4"/>
  <c r="C61" i="4" s="1"/>
  <c r="F71" i="2"/>
  <c r="H118" i="3"/>
  <c r="G118" i="3"/>
  <c r="F118" i="3"/>
  <c r="H124" i="3" l="1"/>
  <c r="G124" i="3"/>
  <c r="F124" i="3"/>
  <c r="H123" i="3"/>
  <c r="G123" i="3"/>
  <c r="F123" i="3"/>
  <c r="H122" i="3"/>
  <c r="G122" i="3"/>
  <c r="F122" i="3"/>
  <c r="H121" i="3"/>
  <c r="G121" i="3"/>
  <c r="F121" i="3"/>
  <c r="H119" i="3"/>
  <c r="G119" i="3"/>
  <c r="F119" i="3"/>
  <c r="H117" i="3"/>
  <c r="G117" i="3"/>
  <c r="F117" i="3"/>
  <c r="H113" i="3"/>
  <c r="H114" i="3" s="1"/>
  <c r="G113" i="3"/>
  <c r="G114" i="3" s="1"/>
  <c r="F113" i="3"/>
  <c r="F115" i="3" s="1"/>
  <c r="F112" i="3"/>
  <c r="H109" i="3"/>
  <c r="H108" i="3" s="1"/>
  <c r="G109" i="3"/>
  <c r="G108" i="3" s="1"/>
  <c r="F109" i="3"/>
  <c r="F108" i="3" s="1"/>
  <c r="F107" i="3" s="1"/>
  <c r="H104" i="3"/>
  <c r="G104" i="3"/>
  <c r="F104" i="3"/>
  <c r="F103" i="3"/>
  <c r="F102" i="3"/>
  <c r="F101" i="3"/>
  <c r="H99" i="3"/>
  <c r="G99" i="3"/>
  <c r="F99" i="3"/>
  <c r="G97" i="3"/>
  <c r="F97" i="3"/>
  <c r="H95" i="3"/>
  <c r="G95" i="3"/>
  <c r="F95" i="3"/>
  <c r="H94" i="3"/>
  <c r="H93" i="3" s="1"/>
  <c r="G94" i="3"/>
  <c r="G93" i="3" s="1"/>
  <c r="F94" i="3"/>
  <c r="F93" i="3" s="1"/>
  <c r="H90" i="3"/>
  <c r="G90" i="3"/>
  <c r="F90" i="3"/>
  <c r="H88" i="3"/>
  <c r="G88" i="3"/>
  <c r="F88" i="3"/>
  <c r="H86" i="3"/>
  <c r="G86" i="3"/>
  <c r="F86" i="3"/>
  <c r="H84" i="3"/>
  <c r="G84" i="3"/>
  <c r="F84" i="3"/>
  <c r="H79" i="3"/>
  <c r="G79" i="3"/>
  <c r="F79" i="3"/>
  <c r="H78" i="3"/>
  <c r="H77" i="3" s="1"/>
  <c r="G78" i="3"/>
  <c r="G77" i="3" s="1"/>
  <c r="F78" i="3"/>
  <c r="F77" i="3" s="1"/>
  <c r="H76" i="3"/>
  <c r="G76" i="3"/>
  <c r="F76" i="3"/>
  <c r="H74" i="3"/>
  <c r="G74" i="3"/>
  <c r="F74" i="3"/>
  <c r="H73" i="3"/>
  <c r="H72" i="3" s="1"/>
  <c r="G73" i="3"/>
  <c r="G72" i="3" s="1"/>
  <c r="F73" i="3"/>
  <c r="F72" i="3" s="1"/>
  <c r="H71" i="3"/>
  <c r="G71" i="3"/>
  <c r="F71" i="3"/>
  <c r="H70" i="3"/>
  <c r="G70" i="3"/>
  <c r="F70" i="3"/>
  <c r="H68" i="3"/>
  <c r="G68" i="3"/>
  <c r="F68" i="3"/>
  <c r="H66" i="3"/>
  <c r="G66" i="3"/>
  <c r="F66" i="3"/>
  <c r="H64" i="3"/>
  <c r="G64" i="3"/>
  <c r="F64" i="3"/>
  <c r="H60" i="3"/>
  <c r="H58" i="3" s="1"/>
  <c r="G60" i="3"/>
  <c r="G58" i="3" s="1"/>
  <c r="F60" i="3"/>
  <c r="F58" i="3" s="1"/>
  <c r="H59" i="3"/>
  <c r="H57" i="3" s="1"/>
  <c r="G59" i="3"/>
  <c r="G57" i="3" s="1"/>
  <c r="F59" i="3"/>
  <c r="F57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6" i="3"/>
  <c r="H45" i="3" s="1"/>
  <c r="G46" i="3"/>
  <c r="G45" i="3" s="1"/>
  <c r="F46" i="3"/>
  <c r="F45" i="3" s="1"/>
  <c r="H43" i="3"/>
  <c r="G43" i="3"/>
  <c r="F43" i="3"/>
  <c r="H42" i="3"/>
  <c r="G42" i="3"/>
  <c r="F42" i="3"/>
  <c r="H37" i="3"/>
  <c r="G37" i="3"/>
  <c r="F37" i="3"/>
  <c r="H36" i="3"/>
  <c r="G36" i="3"/>
  <c r="F36" i="3"/>
  <c r="H33" i="3"/>
  <c r="G33" i="3"/>
  <c r="F33" i="3"/>
  <c r="H32" i="3"/>
  <c r="H31" i="3" s="1"/>
  <c r="G32" i="3"/>
  <c r="G31" i="3" s="1"/>
  <c r="F32" i="3"/>
  <c r="F31" i="3" s="1"/>
  <c r="H26" i="3"/>
  <c r="H27" i="3" s="1"/>
  <c r="G26" i="3"/>
  <c r="G27" i="3" s="1"/>
  <c r="F26" i="3"/>
  <c r="F28" i="3" s="1"/>
  <c r="H24" i="3"/>
  <c r="G24" i="3"/>
  <c r="F24" i="3"/>
  <c r="H23" i="3"/>
  <c r="G23" i="3"/>
  <c r="F23" i="3"/>
  <c r="H22" i="3"/>
  <c r="G22" i="3"/>
  <c r="F22" i="3"/>
  <c r="H16" i="3"/>
  <c r="H18" i="3" s="1"/>
  <c r="G16" i="3"/>
  <c r="G17" i="3" s="1"/>
  <c r="F16" i="3"/>
  <c r="F17" i="3" s="1"/>
  <c r="H14" i="3"/>
  <c r="H13" i="3" s="1"/>
  <c r="G14" i="3"/>
  <c r="G12" i="3" s="1"/>
  <c r="F14" i="3"/>
  <c r="F13" i="3" s="1"/>
  <c r="F135" i="2"/>
  <c r="E135" i="2"/>
  <c r="G134" i="2"/>
  <c r="F134" i="2"/>
  <c r="E134" i="2"/>
  <c r="G133" i="2"/>
  <c r="F133" i="2"/>
  <c r="E133" i="2"/>
  <c r="G132" i="2"/>
  <c r="F132" i="2"/>
  <c r="E132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G125" i="2"/>
  <c r="F125" i="2"/>
  <c r="E125" i="2"/>
  <c r="G124" i="2"/>
  <c r="G123" i="2" s="1"/>
  <c r="F124" i="2"/>
  <c r="F123" i="2" s="1"/>
  <c r="E124" i="2"/>
  <c r="E123" i="2" s="1"/>
  <c r="G121" i="2"/>
  <c r="G120" i="2"/>
  <c r="F120" i="2"/>
  <c r="G119" i="2"/>
  <c r="F119" i="2"/>
  <c r="F121" i="2" s="1"/>
  <c r="E119" i="2"/>
  <c r="E120" i="2" s="1"/>
  <c r="G115" i="2"/>
  <c r="G114" i="2" s="1"/>
  <c r="F115" i="2"/>
  <c r="F114" i="2" s="1"/>
  <c r="F112" i="2" s="1"/>
  <c r="E115" i="2"/>
  <c r="E114" i="2" s="1"/>
  <c r="G110" i="2"/>
  <c r="F110" i="2"/>
  <c r="E110" i="2"/>
  <c r="E109" i="2"/>
  <c r="E108" i="2"/>
  <c r="E107" i="2"/>
  <c r="G105" i="2"/>
  <c r="F105" i="2"/>
  <c r="E105" i="2"/>
  <c r="G101" i="2"/>
  <c r="F101" i="2"/>
  <c r="E101" i="2"/>
  <c r="G100" i="2"/>
  <c r="G99" i="2" s="1"/>
  <c r="F100" i="2"/>
  <c r="F99" i="2" s="1"/>
  <c r="E100" i="2"/>
  <c r="E99" i="2" s="1"/>
  <c r="G97" i="2"/>
  <c r="F97" i="2"/>
  <c r="E97" i="2"/>
  <c r="G96" i="2"/>
  <c r="F96" i="2"/>
  <c r="E96" i="2"/>
  <c r="G95" i="2"/>
  <c r="F95" i="2"/>
  <c r="E95" i="2"/>
  <c r="G92" i="2"/>
  <c r="F92" i="2"/>
  <c r="E92" i="2"/>
  <c r="G90" i="2"/>
  <c r="F90" i="2"/>
  <c r="E90" i="2"/>
  <c r="G88" i="2"/>
  <c r="F88" i="2"/>
  <c r="E88" i="2"/>
  <c r="G86" i="2"/>
  <c r="F86" i="2"/>
  <c r="E86" i="2"/>
  <c r="G85" i="2"/>
  <c r="F85" i="2"/>
  <c r="E85" i="2"/>
  <c r="E84" i="2" s="1"/>
  <c r="G81" i="2"/>
  <c r="G80" i="2" s="1"/>
  <c r="F81" i="2"/>
  <c r="E81" i="2"/>
  <c r="E80" i="2" s="1"/>
  <c r="F80" i="2"/>
  <c r="G79" i="2"/>
  <c r="F79" i="2"/>
  <c r="E79" i="2"/>
  <c r="G78" i="2"/>
  <c r="F78" i="2"/>
  <c r="E78" i="2"/>
  <c r="G76" i="2"/>
  <c r="F76" i="2"/>
  <c r="E76" i="2"/>
  <c r="G75" i="2"/>
  <c r="F75" i="2"/>
  <c r="E75" i="2"/>
  <c r="G74" i="2"/>
  <c r="G73" i="2" s="1"/>
  <c r="F74" i="2"/>
  <c r="F73" i="2" s="1"/>
  <c r="E74" i="2"/>
  <c r="E73" i="2" s="1"/>
  <c r="G71" i="2"/>
  <c r="E71" i="2"/>
  <c r="G69" i="2"/>
  <c r="F69" i="2"/>
  <c r="E69" i="2"/>
  <c r="G67" i="2"/>
  <c r="G66" i="2" s="1"/>
  <c r="G65" i="2" s="1"/>
  <c r="F67" i="2"/>
  <c r="F66" i="2" s="1"/>
  <c r="F65" i="2" s="1"/>
  <c r="E67" i="2"/>
  <c r="G63" i="2"/>
  <c r="F63" i="2"/>
  <c r="F62" i="2" s="1"/>
  <c r="F61" i="2" s="1"/>
  <c r="E63" i="2"/>
  <c r="E62" i="2" s="1"/>
  <c r="E61" i="2" s="1"/>
  <c r="G62" i="2"/>
  <c r="G61" i="2" s="1"/>
  <c r="G60" i="2"/>
  <c r="F60" i="2"/>
  <c r="E60" i="2"/>
  <c r="G56" i="2"/>
  <c r="F56" i="2"/>
  <c r="F55" i="2" s="1"/>
  <c r="E56" i="2"/>
  <c r="E55" i="2" s="1"/>
  <c r="G55" i="2"/>
  <c r="G53" i="2" s="1"/>
  <c r="G50" i="2"/>
  <c r="G49" i="2" s="1"/>
  <c r="G35" i="2" s="1"/>
  <c r="F50" i="2"/>
  <c r="E50" i="2"/>
  <c r="E49" i="2" s="1"/>
  <c r="E42" i="2" s="1"/>
  <c r="F49" i="2"/>
  <c r="G47" i="2"/>
  <c r="F47" i="2"/>
  <c r="E47" i="2"/>
  <c r="E46" i="2" s="1"/>
  <c r="G41" i="2"/>
  <c r="F41" i="2"/>
  <c r="E41" i="2"/>
  <c r="G40" i="2"/>
  <c r="F40" i="2"/>
  <c r="E40" i="2"/>
  <c r="G37" i="2"/>
  <c r="F37" i="2"/>
  <c r="E37" i="2"/>
  <c r="G36" i="2"/>
  <c r="F36" i="2"/>
  <c r="E36" i="2"/>
  <c r="G33" i="2"/>
  <c r="G32" i="2" s="1"/>
  <c r="F33" i="2"/>
  <c r="F32" i="2" s="1"/>
  <c r="E33" i="2"/>
  <c r="E32" i="2"/>
  <c r="G31" i="2"/>
  <c r="F31" i="2"/>
  <c r="E31" i="2"/>
  <c r="G23" i="2"/>
  <c r="F23" i="2"/>
  <c r="E23" i="2"/>
  <c r="G22" i="2"/>
  <c r="F22" i="2"/>
  <c r="E22" i="2"/>
  <c r="G21" i="2"/>
  <c r="F21" i="2"/>
  <c r="E21" i="2"/>
  <c r="G15" i="2"/>
  <c r="G17" i="2" s="1"/>
  <c r="F15" i="2"/>
  <c r="F16" i="2" s="1"/>
  <c r="E15" i="2"/>
  <c r="E16" i="2" s="1"/>
  <c r="G13" i="2"/>
  <c r="F13" i="2"/>
  <c r="E13" i="2"/>
  <c r="G12" i="2"/>
  <c r="F12" i="2"/>
  <c r="E12" i="2"/>
  <c r="G11" i="2"/>
  <c r="F11" i="2"/>
  <c r="E11" i="2"/>
  <c r="E83" i="2" l="1"/>
  <c r="F54" i="2"/>
  <c r="F53" i="2"/>
  <c r="G10" i="2"/>
  <c r="F59" i="2"/>
  <c r="F35" i="2"/>
  <c r="F10" i="2" s="1"/>
  <c r="G59" i="2"/>
  <c r="F84" i="2"/>
  <c r="F83" i="2" s="1"/>
  <c r="G16" i="2"/>
  <c r="E66" i="2"/>
  <c r="E65" i="2" s="1"/>
  <c r="E59" i="2" s="1"/>
  <c r="G84" i="2"/>
  <c r="G118" i="2"/>
  <c r="H63" i="3"/>
  <c r="H62" i="3" s="1"/>
  <c r="H56" i="3" s="1"/>
  <c r="F114" i="3"/>
  <c r="H17" i="3"/>
  <c r="H83" i="3"/>
  <c r="H82" i="3" s="1"/>
  <c r="H81" i="3" s="1"/>
  <c r="G83" i="3"/>
  <c r="G82" i="3" s="1"/>
  <c r="G81" i="3" s="1"/>
  <c r="G115" i="3"/>
  <c r="F63" i="3"/>
  <c r="F62" i="3" s="1"/>
  <c r="F56" i="3" s="1"/>
  <c r="G63" i="3"/>
  <c r="G62" i="3" s="1"/>
  <c r="F27" i="3"/>
  <c r="F83" i="3"/>
  <c r="F82" i="3" s="1"/>
  <c r="H112" i="3"/>
  <c r="H115" i="3"/>
  <c r="G30" i="3"/>
  <c r="G11" i="3" s="1"/>
  <c r="G28" i="3"/>
  <c r="G112" i="3"/>
  <c r="G83" i="2"/>
  <c r="G137" i="2"/>
  <c r="F18" i="3"/>
  <c r="H12" i="3"/>
  <c r="G56" i="3"/>
  <c r="G106" i="3"/>
  <c r="G107" i="3"/>
  <c r="H30" i="3"/>
  <c r="H11" i="3" s="1"/>
  <c r="H106" i="3"/>
  <c r="H107" i="3"/>
  <c r="F30" i="3"/>
  <c r="F11" i="3" s="1"/>
  <c r="F81" i="3"/>
  <c r="F12" i="3"/>
  <c r="G13" i="3"/>
  <c r="G18" i="3"/>
  <c r="H28" i="3"/>
  <c r="F106" i="3"/>
  <c r="E113" i="2"/>
  <c r="E112" i="2"/>
  <c r="E35" i="2"/>
  <c r="E10" i="2" s="1"/>
  <c r="E54" i="2"/>
  <c r="E53" i="2"/>
  <c r="G112" i="2"/>
  <c r="G113" i="2"/>
  <c r="E17" i="2"/>
  <c r="G54" i="2"/>
  <c r="F113" i="2"/>
  <c r="E118" i="2"/>
  <c r="F17" i="2"/>
  <c r="F118" i="2"/>
  <c r="E121" i="2"/>
  <c r="G126" i="3" l="1"/>
  <c r="H126" i="3"/>
  <c r="F137" i="2"/>
  <c r="F126" i="3"/>
  <c r="E137" i="2"/>
</calcChain>
</file>

<file path=xl/sharedStrings.xml><?xml version="1.0" encoding="utf-8"?>
<sst xmlns="http://schemas.openxmlformats.org/spreadsheetml/2006/main" count="1078" uniqueCount="335">
  <si>
    <t>Приложение №2</t>
  </si>
  <si>
    <t>к  решению Совета народых депутатов</t>
  </si>
  <si>
    <t xml:space="preserve">муниципального образования </t>
  </si>
  <si>
    <t>" Тимирязевское сельское поселение"</t>
  </si>
  <si>
    <t>Распределение расходов бюджета муниципального образования "Тимирязевское сельское поселение" по разделам, подразделам бюджетной классификации расходов бюджетов Российской Федерации  на 2023 год  и плановый период 2024-2025 годов</t>
  </si>
  <si>
    <t>тыс.руб.</t>
  </si>
  <si>
    <t>Наименование</t>
  </si>
  <si>
    <t>Раздел, подраздел</t>
  </si>
  <si>
    <t>Сумма на 2023 год</t>
  </si>
  <si>
    <t>Сумма на 2024 год</t>
  </si>
  <si>
    <t>Сумма на 2025 год</t>
  </si>
  <si>
    <t>Общегосударственные вопросы</t>
  </si>
  <si>
    <t>0100</t>
  </si>
  <si>
    <t>Функционирование высшего должностного лица субъекта РФ и муниципального образования</t>
  </si>
  <si>
    <t>0102</t>
  </si>
  <si>
    <t>Функционирование Правительства Российской Федерации, высших исполнительных  органов власти субъектов Российской Федерации, местных администраций</t>
  </si>
  <si>
    <t>0104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</si>
  <si>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</si>
  <si>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</si>
  <si>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</si>
  <si>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</si>
  <si>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</si>
  <si>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</si>
  <si>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</si>
  <si>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</si>
  <si>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</si>
  <si>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</si>
  <si>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</si>
  <si>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</si>
  <si>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</si>
  <si>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</si>
  <si>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</si>
  <si>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</si>
  <si>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</si>
  <si>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</si>
  <si>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</si>
  <si>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</si>
  <si>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</si>
  <si>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</si>
  <si>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</si>
  <si>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</si>
  <si>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</si>
  <si>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</si>
  <si>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</si>
  <si>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</si>
  <si>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</si>
  <si>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</si>
  <si>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</si>
  <si>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</si>
  <si>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</si>
  <si>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</si>
  <si>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</si>
  <si>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</si>
  <si>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</si>
  <si>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</si>
  <si>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</si>
  <si>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</si>
  <si>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</si>
  <si>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</si>
  <si>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</si>
  <si>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</si>
  <si>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</si>
  <si>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</si>
  <si>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</si>
  <si>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</si>
  <si>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Всего расходов:   </t>
  </si>
  <si>
    <t>Образцова Н.В.</t>
  </si>
  <si>
    <t>Приложение № 3</t>
  </si>
  <si>
    <t>к    решения Совета народых депутатов</t>
  </si>
  <si>
    <t>"Тимирязевское сельское поселение"</t>
  </si>
  <si>
    <t>Распределение ассигнований из бюджета муниципального образования " Тимирязевское сельское поселение" по разделам и подразделам, целевым статьям и видам расходов классификации расходов бюджетов Российской Федерации  на 2023 год  и плановый период 2024-2025 годов</t>
  </si>
  <si>
    <t>Целевая статья</t>
  </si>
  <si>
    <t>Вид расходов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</si>
  <si>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</si>
  <si>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высшего должностного лица</t>
  </si>
  <si>
    <t>61001 00000</t>
  </si>
  <si>
    <t>Глава муниципального образования</t>
  </si>
  <si>
    <t>61001 00100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</si>
  <si>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</si>
  <si>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</si>
  <si>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</si>
  <si>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местной администрации</t>
  </si>
  <si>
    <t>61006 00000</t>
  </si>
  <si>
    <t>Центральный аппарат</t>
  </si>
  <si>
    <t>61006 80400</t>
  </si>
  <si>
    <t>Закупка товаров, работ и услуг для государственных (муниципальных) нужд</t>
  </si>
  <si>
    <t>200</t>
  </si>
  <si>
    <t>Иные бюджетные ассигнования</t>
  </si>
  <si>
    <t>800</t>
  </si>
  <si>
    <t>Обеспечение деятельности контрольного (контрольно-счетного) органа</t>
  </si>
  <si>
    <t>61004 00000</t>
  </si>
  <si>
    <t>Обеспечение функций органами местного самоуправления</t>
  </si>
  <si>
    <t>61004 80400</t>
  </si>
  <si>
    <t>Межбюджетные трансферты</t>
  </si>
  <si>
    <t>500</t>
  </si>
  <si>
    <t>Обеспечение проведения выборов и референдумов</t>
  </si>
  <si>
    <t>0107</t>
  </si>
  <si>
    <t>Проведение выборов и референдумов</t>
  </si>
  <si>
    <t>61005 00000</t>
  </si>
  <si>
    <t>Проведение выборов главы МО</t>
  </si>
  <si>
    <t>61005 00700</t>
  </si>
  <si>
    <t>Проведение выборов депутатов представительного органа МО</t>
  </si>
  <si>
    <t>61005 00800</t>
  </si>
  <si>
    <t>Резервные средства</t>
  </si>
  <si>
    <t>62002 00000</t>
  </si>
  <si>
    <t>Резервные фонды администраций поселений</t>
  </si>
  <si>
    <t>62002 05100</t>
  </si>
  <si>
    <t>Реализация полномочий муниципального района,переданных для осуществления органам местного самоуправления, осуществляемые за счет средств района</t>
  </si>
  <si>
    <t>Обеспечение функций органами местного самоуправления на исполнение части полномочий муниципального района в сфере жилищных отнашений</t>
  </si>
  <si>
    <t>61006 70040</t>
  </si>
  <si>
    <t>Реализация полномочий Республики Адыгея, переданных для осуществления органам местного самоуправления, осуществляемые за счет средств республиканского бюджета Республики Адыгея</t>
  </si>
  <si>
    <t>61007 00000</t>
  </si>
  <si>
    <t xml:space="preserve">Субвенции на осуществление государственных полномочий Республики Адыгея в сфере административных правоотношений </t>
  </si>
  <si>
    <t>61007 61010</t>
  </si>
  <si>
    <t>Реализация иных мероприятий в рамках внепрограммных расходов</t>
  </si>
  <si>
    <t>62000 00000</t>
  </si>
  <si>
    <t>Резервные фонды местных администраций</t>
  </si>
  <si>
    <t>62002 05000</t>
  </si>
  <si>
    <t>Исполнение судебных актов по искам к муниципальному образованию</t>
  </si>
  <si>
    <t>62004 00000</t>
  </si>
  <si>
    <t>Исполнение судебных актов и мировых соглашений по возмещению вреда причиненного в результате действий(бездействий) органов местного самоуправления</t>
  </si>
  <si>
    <t>62004 04160</t>
  </si>
  <si>
    <t>Другие обязательства</t>
  </si>
  <si>
    <t>62005 00000</t>
  </si>
  <si>
    <t>Выполнение других обязательств муниципальных образований</t>
  </si>
  <si>
    <t>62005 04160</t>
  </si>
  <si>
    <t>Закупка товаров, работ и услуг для государственных (муниципальных) нужд</t>
  </si>
  <si>
    <t>61000 00000</t>
  </si>
  <si>
    <t>Реализация государственных полномочий РФ</t>
  </si>
  <si>
    <t>61008 00000</t>
  </si>
  <si>
    <t>Осуществление первичного воинского учета на территории где отсутствуют военные комиссариаты</t>
  </si>
  <si>
    <t>61008 51180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</si>
  <si>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</si>
  <si>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Программные мероприятия</t>
  </si>
  <si>
    <t>90000 00000</t>
  </si>
  <si>
    <t>Муниципальные программы по национальной безопасности</t>
  </si>
  <si>
    <t>96000 00000</t>
  </si>
  <si>
    <t>96003 00141</t>
  </si>
  <si>
    <t xml:space="preserve"> Закупка товаров, работ и услуг для государственных
 (муниципальных) нужд
</t>
  </si>
  <si>
    <t>Муниципальная программа «Профилактика преступлений, правонарушений и безнадзорности несовершеннолетних»</t>
  </si>
  <si>
    <t>96001 00121</t>
  </si>
  <si>
    <t>Закупка товаров, работ и услуг для обеспечения государственных (муниципальных) нужд</t>
  </si>
  <si>
    <t>Муниципальная программа "Программа по противодействию незаконного оборота наркотических средств и психотропных веществ"</t>
  </si>
  <si>
    <t>96001 00122</t>
  </si>
  <si>
    <t>Муниципальная программа "Профилактика терроризма и экстремизма, гармонизации межэтнических и межкультурных отношений"</t>
  </si>
  <si>
    <t>96003 00142</t>
  </si>
  <si>
    <t xml:space="preserve">Закупка товаров, работ и услуг для государственных
(муниципальных) нужд
</t>
  </si>
  <si>
    <t>Мероприятия в области дорожного хозяйства</t>
  </si>
  <si>
    <t>63001 00000</t>
  </si>
  <si>
    <t>Мероприятия за счет средств дорожного фонда</t>
  </si>
  <si>
    <t>63001 00810</t>
  </si>
  <si>
    <t>Мероприятия в области национальной экономики</t>
  </si>
  <si>
    <t>63000 00000</t>
  </si>
  <si>
    <t>Мероприятия в области архитектуры и градостроительства</t>
  </si>
  <si>
    <t>63002 00000</t>
  </si>
  <si>
    <t>Непрораммные мероприятия в области архитектуры и градостроительства</t>
  </si>
  <si>
    <t>63002 01200</t>
  </si>
  <si>
    <t>Непрограммные мероприятия в области ЖКХ</t>
  </si>
  <si>
    <t>64000 00000</t>
  </si>
  <si>
    <t>Мероприятия по организации водоснабжения</t>
  </si>
  <si>
    <t>64002 00930</t>
  </si>
  <si>
    <t>Мероприятия по организации водоотведения</t>
  </si>
  <si>
    <t>64002 00940</t>
  </si>
  <si>
    <t>Мероприятия по организации газоснабжения</t>
  </si>
  <si>
    <t>64002 00950</t>
  </si>
  <si>
    <t>Мероприятия по организации теплоснабжения</t>
  </si>
  <si>
    <t>64002 00960</t>
  </si>
  <si>
    <t>Программные мероприятия в области водоснабжения</t>
  </si>
  <si>
    <t>93000 00000</t>
  </si>
  <si>
    <t>Муниципальная программа производственного контроля качества питьевой воды</t>
  </si>
  <si>
    <t>93001 00930</t>
  </si>
  <si>
    <t>Непрограмные мероприятия по благоустройству</t>
  </si>
  <si>
    <t>64003 00000</t>
  </si>
  <si>
    <t>Уличное освещение</t>
  </si>
  <si>
    <t>64003 00970</t>
  </si>
  <si>
    <t>Содержание мест захоронения</t>
  </si>
  <si>
    <t>64003 00990</t>
  </si>
  <si>
    <t>Иные мероприятия по благоустройству</t>
  </si>
  <si>
    <t>64003 01990</t>
  </si>
  <si>
    <t>Обеспечение деятельности периодического издания, учрежденного органами местного самоуправления</t>
  </si>
  <si>
    <t>62008 00000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</si>
  <si>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субсидии</t>
  </si>
  <si>
    <t>62008 01000</t>
  </si>
  <si>
    <t>Предоставление субсидий бюджетным, автономным учреждениям и иным некоммерческим организациям</t>
  </si>
  <si>
    <t>600</t>
  </si>
  <si>
    <t>Непрограммные мероприятия в области культуры</t>
  </si>
  <si>
    <t>66000 00000</t>
  </si>
  <si>
    <t>Создание условий для обеспечения жителей поселения услугами организации культуры</t>
  </si>
  <si>
    <t>66000 02010</t>
  </si>
  <si>
    <t>Непрограммные мероприятия в области социальной политики</t>
  </si>
  <si>
    <t>67000 00000</t>
  </si>
  <si>
    <t>Доплаты к пенсиям муниципальных служащих</t>
  </si>
  <si>
    <t>67001 00000</t>
  </si>
  <si>
    <t>Социальное обеспечение и иные выплаты населению</t>
  </si>
  <si>
    <t>67001 03000</t>
  </si>
  <si>
    <t>300</t>
  </si>
  <si>
    <t>МП "Обеспечение жильем молодых семей"</t>
  </si>
  <si>
    <t>92000 00000</t>
  </si>
  <si>
    <t>Обеспечение жильем в рамках МП "Обеспечение жильем молодых семей»</t>
  </si>
  <si>
    <t>92000 L4970</t>
  </si>
  <si>
    <t xml:space="preserve">МП "Молодежная политика в муниципальном образовании "Тимирязевское сельское поселение" на 2020 - 2022 годы" </t>
  </si>
  <si>
    <t>95000 00000</t>
  </si>
  <si>
    <t>95000 05010</t>
  </si>
  <si>
    <t>Обслуживание  государственного и муниципального долга</t>
  </si>
  <si>
    <t xml:space="preserve"> Обслуживание государственного (муниципального) долга</t>
  </si>
  <si>
    <t>62001 00000</t>
  </si>
  <si>
    <t>62001 03000</t>
  </si>
  <si>
    <t xml:space="preserve">  Обслуживание муниципального долга</t>
  </si>
  <si>
    <t>700</t>
  </si>
  <si>
    <t>Н.В.Образцова</t>
  </si>
  <si>
    <t>Приложение № 4</t>
  </si>
  <si>
    <t>к    решению Совета народых депутатов</t>
  </si>
  <si>
    <t>Ведомственная структура расходов бюджета муниципального образования  "Тимирязевское сельское поселение" на 2023 год  и плановый период 2024-2025 годов</t>
  </si>
  <si>
    <t>Глава</t>
  </si>
  <si>
    <t>Администрация муниципального образования "Тимирязевское сельское поселение"</t>
  </si>
  <si>
    <t>767</t>
  </si>
  <si>
    <t>Руководство и управление в сфере установленных функций</t>
  </si>
  <si>
    <t>Обеспечение функций органами местного самоуправления на исполнении части полномочий муниципального района в сфере жилищных отношений</t>
  </si>
  <si>
    <t>Резерв на исполнение судебных актов,предусмотренных обращение на взыскание  средств местного бюджета</t>
  </si>
  <si>
    <t>Муниципальная программа "Профилактика терроризма и экстримизма, гармонизации межэтнических и межкультурных отнашений "</t>
  </si>
  <si>
    <t>Муниципальная программа «Предупреждение, ликвидация чрезвычайных ситуаций, обеспечение пожарной безопасности и безопасности людей на водных объектах на территории МО «Тимирязевское сельское поселение»</t>
  </si>
  <si>
    <t>от 20.03.2023 года №19</t>
  </si>
  <si>
    <t>Приложение №1</t>
  </si>
  <si>
    <t>к решению Совета народных депутатов</t>
  </si>
  <si>
    <t>муниципального образования</t>
  </si>
  <si>
    <t>Поступления  доходов  в   бюджет муниципального образования «Тимирязевское сельское поселение» на 2023 год  и плановый период 2024-2025 годов</t>
  </si>
  <si>
    <t>Код бюджетной
классификации
Российской Федерации</t>
  </si>
  <si>
    <t>Наименование доходов</t>
  </si>
  <si>
    <r>
      <t>Сумма на 2023г.,</t>
    </r>
    <r>
      <rPr>
        <i/>
        <sz val="14"/>
        <color rgb="FF000000"/>
        <rFont val="Times New Roman"/>
        <family val="1"/>
        <charset val="204"/>
      </rPr>
      <t xml:space="preserve"> тыс.руб</t>
    </r>
  </si>
  <si>
    <r>
      <t>Сумма на 2024г.,</t>
    </r>
    <r>
      <rPr>
        <i/>
        <sz val="14"/>
        <color rgb="FF000000"/>
        <rFont val="Times New Roman"/>
        <family val="1"/>
        <charset val="204"/>
      </rPr>
      <t xml:space="preserve"> тыс.руб</t>
    </r>
  </si>
  <si>
    <r>
      <t>Сумма на 2025г.,</t>
    </r>
    <r>
      <rPr>
        <i/>
        <sz val="14"/>
        <color rgb="FF000000"/>
        <rFont val="Times New Roman"/>
        <family val="1"/>
        <charset val="204"/>
      </rPr>
      <t xml:space="preserve"> тыс.руб</t>
    </r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</si>
  <si>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</si>
  <si>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</si>
  <si>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</si>
  <si>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</si>
  <si>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</si>
  <si>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</si>
  <si>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</si>
  <si>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</si>
  <si>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</si>
  <si>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</si>
  <si>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</si>
  <si>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</si>
  <si>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</si>
  <si>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</si>
  <si>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</si>
  <si>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 подакцизным товарам (продукции), производимым на 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</si>
  <si>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</si>
  <si>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</si>
  <si>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</si>
  <si>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</si>
  <si>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</si>
  <si>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</si>
  <si>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</si>
  <si>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</si>
  <si>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</si>
  <si>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 совокупный  доход</t>
  </si>
  <si>
    <t>1 05 02010 02 0000 110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</si>
  <si>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</si>
  <si>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</si>
  <si>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</si>
  <si>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</si>
  <si>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 5</t>
  </si>
  <si>
    <t>1 06 00000 00 0000 000</t>
  </si>
  <si>
    <t>Налоги  на 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</si>
  <si>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</si>
  <si>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</si>
  <si>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</si>
  <si>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</si>
  <si>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1 06 0400 02 0000 110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</si>
  <si>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</si>
  <si>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</si>
  <si>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</si>
  <si>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</si>
  <si>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</si>
  <si>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1 06 06000 10 0000110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</si>
  <si>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</si>
  <si>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</si>
  <si>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</si>
  <si>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</si>
  <si>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</si>
  <si>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</si>
  <si>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</si>
  <si>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</si>
  <si>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</si>
  <si>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</si>
  <si>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 от  использования  имущества, находящегося  в  государственной  и  муниципальной 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</si>
  <si>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</si>
  <si>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</si>
  <si>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1 13  00000 00 0000 000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</si>
  <si>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</si>
  <si>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</si>
  <si>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</si>
  <si>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1 16 00000 00 0000 000</t>
  </si>
  <si>
    <t>ШТРАФЫ, САНКЦИИ, ВОЗМЕЩЕНИЕ УЩЕРБА</t>
  </si>
  <si>
    <t>1 16 02020 02 0100 140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</si>
  <si>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</si>
  <si>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1 17 00000 00 0000 000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</si>
  <si>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</si>
  <si>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</si>
  <si>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</si>
  <si>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</si>
  <si>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</si>
  <si>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</si>
  <si>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 поступления  от  других  бюджетов  бюджетной 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</si>
  <si>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</si>
  <si>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</si>
  <si>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2 02 02999 10 0000 151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</si>
  <si>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</si>
  <si>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</si>
  <si>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</si>
  <si>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</si>
  <si>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</si>
  <si>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</si>
  <si>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2 02 04999 10 0000 151</t>
  </si>
  <si>
    <t>Прочие межбюджетные трансферты, передаваемые бюджетам поселений</t>
  </si>
  <si>
    <t>2 02 09054 10 0000 151</t>
  </si>
  <si>
    <t>Прочие безвозмездные поступления в бюджеты поселений от бюджетов муниципальных районов</t>
  </si>
  <si>
    <t>2 02 02008 10 0000 151</t>
  </si>
  <si>
    <t>Субсидии бюджетам поселений на обеспечение жильем молодых семей</t>
  </si>
  <si>
    <t>2 02 02051 10 0000 151</t>
  </si>
  <si>
    <t>Субсидии бюджетам поселений на реализацию федеральных целевых программ</t>
  </si>
  <si>
    <t>Прочие субсидии бюджетам поселений</t>
  </si>
  <si>
    <t>2 02 04012 10 0000 151</t>
  </si>
  <si>
    <t>Межбюдженые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</si>
  <si>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2 07 00000 00 0000 000</t>
  </si>
  <si>
    <t>ПРОЧИЕ БЕЗВОЗМЕЗДНЫЕ ПОСТУПЛЕНИЯ</t>
  </si>
  <si>
    <t>2 07 05030 10 0000 150</t>
  </si>
  <si>
    <t>Прочие безвозмездные поступления в бюджеты сельских поселений</t>
  </si>
  <si>
    <t>В с е г о   д о х о д о в</t>
  </si>
  <si>
    <t xml:space="preserve">Заместитель Главы по 
экономическим вопросам                                                      Н.В. Образцова
</t>
  </si>
  <si>
    <t xml:space="preserve">Заместитель Главы по 
экономическим вопросам
</t>
  </si>
  <si>
    <t>Заместитель Главы по 
экономическим вопросам</t>
  </si>
  <si>
    <t>Субсидии бюджетам сельских поселений на реализацию мероприятий по обеспечению жильем молодых семей</t>
  </si>
  <si>
    <t>2 02 25497 10 0000 150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</si>
</sst>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?_р_._-;_-@_-"/>
  </numFmts>
  <fonts count="2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4"/>
      <name val="Arial Cyr"/>
      <family val="2"/>
      <charset val="204"/>
    </font>
    <font>
      <i/>
      <sz val="20"/>
      <name val="Arial Cyr"/>
      <family val="2"/>
      <charset val="204"/>
    </font>
    <font>
      <sz val="16"/>
      <name val="Arial Cyr"/>
      <family val="2"/>
      <charset val="204"/>
    </font>
    <font>
      <b/>
      <sz val="22"/>
      <name val="Times New Roman"/>
      <family val="1"/>
      <charset val="204"/>
    </font>
    <font>
      <sz val="20"/>
      <name val="Arial Cyr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139">
    <xf numFmtId="0" fontId="0" fillId="0" borderId="0" xfId="0"/>
    <xf numFmtId="0" fontId="1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horizontal="center" shrinkToFit="1"/>
    </xf>
    <xf numFmtId="164" fontId="2" fillId="0" borderId="9" xfId="0" applyNumberFormat="1" applyFont="1" applyBorder="1" applyAlignment="1">
      <alignment horizontal="right" wrapText="1"/>
    </xf>
    <xf numFmtId="49" fontId="3" fillId="0" borderId="10" xfId="0" applyNumberFormat="1" applyFont="1" applyBorder="1" applyAlignment="1">
      <alignment vertical="top" wrapText="1"/>
    </xf>
    <xf numFmtId="49" fontId="3" fillId="0" borderId="11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right" wrapText="1"/>
    </xf>
    <xf numFmtId="49" fontId="3" fillId="0" borderId="11" xfId="0" applyNumberFormat="1" applyFont="1" applyBorder="1" applyAlignment="1">
      <alignment horizontal="center" shrinkToFit="1"/>
    </xf>
    <xf numFmtId="2" fontId="3" fillId="0" borderId="11" xfId="0" applyNumberFormat="1" applyFont="1" applyBorder="1" applyAlignment="1">
      <alignment horizontal="right" wrapText="1"/>
    </xf>
    <xf numFmtId="2" fontId="3" fillId="0" borderId="12" xfId="0" applyNumberFormat="1" applyFont="1" applyBorder="1" applyAlignment="1">
      <alignment horizontal="right" wrapText="1"/>
    </xf>
    <xf numFmtId="49" fontId="3" fillId="2" borderId="10" xfId="0" applyNumberFormat="1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center" shrinkToFit="1"/>
    </xf>
    <xf numFmtId="164" fontId="3" fillId="2" borderId="11" xfId="0" applyNumberFormat="1" applyFont="1" applyFill="1" applyBorder="1" applyAlignment="1">
      <alignment horizontal="right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shrinkToFit="1"/>
    </xf>
    <xf numFmtId="164" fontId="2" fillId="0" borderId="11" xfId="0" applyNumberFormat="1" applyFont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shrinkToFit="1"/>
    </xf>
    <xf numFmtId="164" fontId="2" fillId="2" borderId="11" xfId="0" applyNumberFormat="1" applyFont="1" applyFill="1" applyBorder="1" applyAlignment="1">
      <alignment horizontal="right" wrapText="1"/>
    </xf>
    <xf numFmtId="49" fontId="2" fillId="0" borderId="11" xfId="0" applyNumberFormat="1" applyFont="1" applyBorder="1" applyAlignment="1">
      <alignment horizontal="center" vertical="top" shrinkToFit="1"/>
    </xf>
    <xf numFmtId="164" fontId="2" fillId="0" borderId="11" xfId="0" applyNumberFormat="1" applyFont="1" applyBorder="1" applyAlignment="1">
      <alignment horizontal="right" vertical="top" wrapText="1"/>
    </xf>
    <xf numFmtId="164" fontId="2" fillId="0" borderId="6" xfId="0" applyNumberFormat="1" applyFont="1" applyBorder="1" applyAlignment="1">
      <alignment horizontal="right" vertical="top" wrapText="1"/>
    </xf>
    <xf numFmtId="49" fontId="1" fillId="0" borderId="0" xfId="0" applyNumberFormat="1" applyFont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0" fontId="5" fillId="0" borderId="0" xfId="0" applyFont="1"/>
    <xf numFmtId="0" fontId="1" fillId="0" borderId="0" xfId="0" applyFont="1" applyBorder="1" applyAlignment="1"/>
    <xf numFmtId="0" fontId="5" fillId="0" borderId="0" xfId="0" applyFont="1" applyAlignment="1"/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wrapText="1"/>
    </xf>
    <xf numFmtId="49" fontId="6" fillId="0" borderId="11" xfId="0" applyNumberFormat="1" applyFont="1" applyBorder="1" applyAlignment="1">
      <alignment horizontal="center" shrinkToFit="1"/>
    </xf>
    <xf numFmtId="2" fontId="6" fillId="0" borderId="11" xfId="0" applyNumberFormat="1" applyFont="1" applyBorder="1" applyAlignment="1">
      <alignment horizontal="right" wrapText="1"/>
    </xf>
    <xf numFmtId="49" fontId="8" fillId="0" borderId="10" xfId="0" applyNumberFormat="1" applyFont="1" applyBorder="1" applyAlignment="1">
      <alignment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center" shrinkToFit="1"/>
    </xf>
    <xf numFmtId="2" fontId="8" fillId="0" borderId="11" xfId="0" applyNumberFormat="1" applyFont="1" applyBorder="1" applyAlignment="1">
      <alignment horizontal="right" wrapText="1"/>
    </xf>
    <xf numFmtId="49" fontId="9" fillId="0" borderId="10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shrinkToFit="1"/>
    </xf>
    <xf numFmtId="2" fontId="9" fillId="0" borderId="11" xfId="0" applyNumberFormat="1" applyFont="1" applyBorder="1" applyAlignment="1">
      <alignment horizontal="right" wrapText="1"/>
    </xf>
    <xf numFmtId="49" fontId="7" fillId="0" borderId="10" xfId="0" applyNumberFormat="1" applyFont="1" applyBorder="1" applyAlignment="1">
      <alignment wrapText="1"/>
    </xf>
    <xf numFmtId="49" fontId="7" fillId="0" borderId="11" xfId="0" applyNumberFormat="1" applyFont="1" applyBorder="1" applyAlignment="1">
      <alignment horizontal="center" shrinkToFit="1"/>
    </xf>
    <xf numFmtId="2" fontId="7" fillId="0" borderId="11" xfId="0" applyNumberFormat="1" applyFont="1" applyBorder="1" applyAlignment="1">
      <alignment horizontal="right" wrapText="1"/>
    </xf>
    <xf numFmtId="164" fontId="9" fillId="0" borderId="11" xfId="0" applyNumberFormat="1" applyFont="1" applyBorder="1" applyAlignment="1">
      <alignment horizontal="right" wrapText="1"/>
    </xf>
    <xf numFmtId="2" fontId="7" fillId="0" borderId="12" xfId="0" applyNumberFormat="1" applyFont="1" applyBorder="1" applyAlignment="1">
      <alignment horizontal="right" wrapText="1"/>
    </xf>
    <xf numFmtId="0" fontId="10" fillId="0" borderId="0" xfId="0" applyFont="1"/>
    <xf numFmtId="0" fontId="11" fillId="0" borderId="11" xfId="0" applyFont="1" applyBorder="1"/>
    <xf numFmtId="49" fontId="8" fillId="0" borderId="13" xfId="0" applyNumberFormat="1" applyFont="1" applyBorder="1" applyAlignment="1">
      <alignment horizontal="center" shrinkToFit="1"/>
    </xf>
    <xf numFmtId="49" fontId="7" fillId="0" borderId="13" xfId="0" applyNumberFormat="1" applyFont="1" applyBorder="1" applyAlignment="1">
      <alignment horizontal="center" shrinkToFit="1"/>
    </xf>
    <xf numFmtId="49" fontId="7" fillId="0" borderId="14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horizontal="center" shrinkToFit="1"/>
    </xf>
    <xf numFmtId="49" fontId="7" fillId="0" borderId="16" xfId="0" applyNumberFormat="1" applyFont="1" applyBorder="1" applyAlignment="1">
      <alignment horizontal="center" shrinkToFit="1"/>
    </xf>
    <xf numFmtId="49" fontId="7" fillId="0" borderId="0" xfId="0" applyNumberFormat="1" applyFont="1" applyBorder="1" applyAlignment="1">
      <alignment wrapText="1"/>
    </xf>
    <xf numFmtId="0" fontId="12" fillId="0" borderId="0" xfId="0" applyFont="1"/>
    <xf numFmtId="49" fontId="6" fillId="0" borderId="17" xfId="0" applyNumberFormat="1" applyFont="1" applyBorder="1" applyAlignment="1">
      <alignment horizontal="left" vertical="top" wrapText="1"/>
    </xf>
    <xf numFmtId="49" fontId="6" fillId="0" borderId="18" xfId="0" applyNumberFormat="1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0" fontId="14" fillId="0" borderId="9" xfId="0" applyFont="1" applyBorder="1" applyAlignment="1"/>
    <xf numFmtId="0" fontId="14" fillId="0" borderId="20" xfId="0" applyFont="1" applyBorder="1" applyAlignment="1"/>
    <xf numFmtId="49" fontId="6" fillId="0" borderId="11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right" wrapText="1"/>
    </xf>
    <xf numFmtId="2" fontId="8" fillId="0" borderId="12" xfId="0" applyNumberFormat="1" applyFont="1" applyBorder="1" applyAlignment="1">
      <alignment horizontal="right" wrapText="1"/>
    </xf>
    <xf numFmtId="2" fontId="9" fillId="0" borderId="12" xfId="0" applyNumberFormat="1" applyFont="1" applyBorder="1" applyAlignment="1">
      <alignment horizontal="right" wrapText="1"/>
    </xf>
    <xf numFmtId="49" fontId="7" fillId="0" borderId="11" xfId="0" applyNumberFormat="1" applyFont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shrinkToFit="1"/>
    </xf>
    <xf numFmtId="2" fontId="7" fillId="2" borderId="11" xfId="0" applyNumberFormat="1" applyFont="1" applyFill="1" applyBorder="1" applyAlignment="1">
      <alignment horizontal="right" wrapText="1"/>
    </xf>
    <xf numFmtId="2" fontId="7" fillId="2" borderId="12" xfId="0" applyNumberFormat="1" applyFont="1" applyFill="1" applyBorder="1" applyAlignment="1">
      <alignment horizontal="right" wrapText="1"/>
    </xf>
    <xf numFmtId="2" fontId="9" fillId="0" borderId="15" xfId="0" applyNumberFormat="1" applyFont="1" applyBorder="1" applyAlignment="1">
      <alignment horizontal="right" wrapText="1"/>
    </xf>
    <xf numFmtId="2" fontId="7" fillId="0" borderId="4" xfId="0" applyNumberFormat="1" applyFont="1" applyBorder="1" applyAlignment="1">
      <alignment horizontal="right" wrapText="1"/>
    </xf>
    <xf numFmtId="2" fontId="7" fillId="0" borderId="21" xfId="0" applyNumberFormat="1" applyFont="1" applyBorder="1" applyAlignment="1">
      <alignment horizontal="righ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shrinkToFit="1"/>
    </xf>
    <xf numFmtId="49" fontId="8" fillId="0" borderId="22" xfId="0" applyNumberFormat="1" applyFont="1" applyBorder="1" applyAlignment="1">
      <alignment horizontal="center" wrapText="1"/>
    </xf>
    <xf numFmtId="49" fontId="7" fillId="0" borderId="22" xfId="0" applyNumberFormat="1" applyFont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right"/>
    </xf>
    <xf numFmtId="2" fontId="6" fillId="0" borderId="6" xfId="0" applyNumberFormat="1" applyFont="1" applyBorder="1" applyAlignment="1">
      <alignment horizontal="right" wrapText="1"/>
    </xf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9" fontId="2" fillId="0" borderId="5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49" fontId="6" fillId="0" borderId="10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right"/>
    </xf>
    <xf numFmtId="49" fontId="7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16" fillId="0" borderId="0" xfId="1" applyFont="1" applyBorder="1" applyAlignment="1">
      <alignment horizontal="right"/>
    </xf>
    <xf numFmtId="0" fontId="17" fillId="0" borderId="23" xfId="1" applyFont="1" applyBorder="1" applyAlignment="1">
      <alignment horizontal="center" wrapText="1"/>
    </xf>
    <xf numFmtId="0" fontId="16" fillId="0" borderId="11" xfId="1" applyFont="1" applyBorder="1" applyAlignment="1">
      <alignment wrapText="1"/>
    </xf>
    <xf numFmtId="0" fontId="16" fillId="0" borderId="11" xfId="1" applyFont="1" applyBorder="1" applyAlignment="1">
      <alignment horizontal="center" wrapText="1"/>
    </xf>
    <xf numFmtId="0" fontId="18" fillId="0" borderId="11" xfId="1" applyFont="1" applyBorder="1" applyAlignment="1">
      <alignment wrapText="1"/>
    </xf>
    <xf numFmtId="0" fontId="16" fillId="0" borderId="11" xfId="1" applyFont="1" applyBorder="1" applyAlignment="1">
      <alignment horizontal="center"/>
    </xf>
    <xf numFmtId="0" fontId="17" fillId="0" borderId="11" xfId="1" applyFont="1" applyBorder="1"/>
    <xf numFmtId="0" fontId="17" fillId="0" borderId="11" xfId="1" applyFont="1" applyBorder="1" applyAlignment="1">
      <alignment wrapText="1"/>
    </xf>
    <xf numFmtId="2" fontId="17" fillId="0" borderId="11" xfId="1" applyNumberFormat="1" applyFont="1" applyBorder="1"/>
    <xf numFmtId="0" fontId="18" fillId="0" borderId="11" xfId="1" applyFont="1" applyBorder="1"/>
    <xf numFmtId="2" fontId="18" fillId="0" borderId="11" xfId="1" applyNumberFormat="1" applyFont="1" applyBorder="1"/>
    <xf numFmtId="0" fontId="16" fillId="0" borderId="11" xfId="1" applyFont="1" applyBorder="1"/>
    <xf numFmtId="2" fontId="16" fillId="0" borderId="11" xfId="1" applyNumberFormat="1" applyFont="1" applyBorder="1"/>
    <xf numFmtId="0" fontId="16" fillId="0" borderId="11" xfId="1" applyFont="1" applyBorder="1" applyAlignment="1">
      <alignment horizontal="left" wrapText="1"/>
    </xf>
    <xf numFmtId="0" fontId="19" fillId="0" borderId="11" xfId="1" applyFont="1" applyBorder="1"/>
    <xf numFmtId="0" fontId="19" fillId="0" borderId="11" xfId="1" applyFont="1" applyBorder="1" applyAlignment="1">
      <alignment wrapText="1"/>
    </xf>
    <xf numFmtId="2" fontId="19" fillId="0" borderId="11" xfId="1" applyNumberFormat="1" applyFont="1" applyBorder="1"/>
    <xf numFmtId="0" fontId="16" fillId="0" borderId="11" xfId="1" applyFont="1" applyBorder="1" applyAlignment="1">
      <alignment vertical="top"/>
    </xf>
    <xf numFmtId="0" fontId="16" fillId="0" borderId="11" xfId="1" applyFont="1" applyBorder="1" applyAlignment="1">
      <alignment vertical="top" wrapText="1"/>
    </xf>
    <xf numFmtId="0" fontId="16" fillId="2" borderId="11" xfId="1" applyFont="1" applyFill="1" applyBorder="1" applyAlignment="1"/>
    <xf numFmtId="0" fontId="16" fillId="2" borderId="11" xfId="1" applyFont="1" applyFill="1" applyBorder="1" applyAlignment="1">
      <alignment wrapText="1"/>
    </xf>
    <xf numFmtId="2" fontId="16" fillId="2" borderId="11" xfId="1" applyNumberFormat="1" applyFont="1" applyFill="1" applyBorder="1" applyAlignment="1"/>
    <xf numFmtId="0" fontId="16" fillId="0" borderId="11" xfId="1" applyFont="1" applyBorder="1" applyAlignment="1"/>
    <xf numFmtId="2" fontId="16" fillId="0" borderId="11" xfId="1" applyNumberFormat="1" applyFont="1" applyBorder="1" applyAlignment="1"/>
    <xf numFmtId="0" fontId="1" fillId="0" borderId="11" xfId="0" applyFont="1" applyBorder="1" applyAlignment="1">
      <alignment wrapText="1"/>
    </xf>
    <xf numFmtId="0" fontId="18" fillId="0" borderId="11" xfId="1" applyFont="1" applyBorder="1" applyAlignment="1"/>
    <xf numFmtId="2" fontId="18" fillId="0" borderId="11" xfId="1" applyNumberFormat="1" applyFont="1" applyBorder="1" applyAlignment="1"/>
    <xf numFmtId="0" fontId="1" fillId="2" borderId="11" xfId="0" applyFont="1" applyFill="1" applyBorder="1" applyAlignment="1">
      <alignment wrapText="1"/>
    </xf>
    <xf numFmtId="0" fontId="16" fillId="0" borderId="24" xfId="1" applyFont="1" applyBorder="1" applyAlignment="1">
      <alignment horizontal="left" wrapText="1"/>
    </xf>
    <xf numFmtId="49" fontId="20" fillId="0" borderId="0" xfId="0" applyNumberFormat="1" applyFont="1" applyBorder="1" applyAlignment="1">
      <alignment wrapText="1"/>
    </xf>
    <xf numFmtId="49" fontId="20" fillId="0" borderId="0" xfId="0" applyNumberFormat="1" applyFont="1" applyBorder="1" applyAlignment="1">
      <alignment horizontal="center" wrapText="1"/>
    </xf>
    <xf numFmtId="0" fontId="21" fillId="0" borderId="0" xfId="0" applyFont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22" workbookViewId="0">
      <selection activeCell="C32" sqref="C32"/>
    </sheetView>
  </sheetViews>
  <sheetFormatPr defaultRowHeight="15" x14ac:dyDescent="0.25"/>
  <cols>
    <col min="1" max="1" width="60.28515625" customWidth="1"/>
    <col min="2" max="2" width="15.7109375" customWidth="1"/>
    <col min="3" max="3" width="26.140625" customWidth="1"/>
    <col min="4" max="4" width="25.85546875" customWidth="1"/>
    <col min="5" max="5" width="25.5703125" customWidth="1"/>
  </cols>
  <sheetData>
    <row r="1" spans="1:5" ht="18.75" x14ac:dyDescent="0.3">
      <c r="A1" s="93" t="s">
        <v>0</v>
      </c>
      <c r="B1" s="93"/>
      <c r="C1" s="93"/>
      <c r="D1" s="93"/>
      <c r="E1" s="93"/>
    </row>
    <row r="2" spans="1:5" ht="18.75" x14ac:dyDescent="0.3">
      <c r="A2" s="93" t="s">
        <v>1</v>
      </c>
      <c r="B2" s="93"/>
      <c r="C2" s="93"/>
      <c r="D2" s="93"/>
      <c r="E2" s="93"/>
    </row>
    <row r="3" spans="1:5" ht="18.75" x14ac:dyDescent="0.3">
      <c r="A3" s="93" t="s">
        <v>2</v>
      </c>
      <c r="B3" s="93"/>
      <c r="C3" s="93"/>
      <c r="D3" s="93"/>
      <c r="E3" s="93"/>
    </row>
    <row r="4" spans="1:5" ht="18.75" x14ac:dyDescent="0.3">
      <c r="A4" s="93" t="s">
        <v>3</v>
      </c>
      <c r="B4" s="93"/>
      <c r="C4" s="93"/>
      <c r="D4" s="93"/>
      <c r="E4" s="93"/>
    </row>
    <row r="5" spans="1:5" ht="18.75" x14ac:dyDescent="0.3">
      <c r="A5" s="93" t="s">
        <v>221</v>
      </c>
      <c r="B5" s="93"/>
      <c r="C5" s="93"/>
      <c r="D5" s="93"/>
      <c r="E5" s="93"/>
    </row>
    <row r="6" spans="1:5" ht="18.75" x14ac:dyDescent="0.3">
      <c r="A6" s="1"/>
      <c r="B6" s="1"/>
      <c r="C6" s="1"/>
    </row>
    <row r="7" spans="1:5" ht="77.25" customHeight="1" thickBot="1" x14ac:dyDescent="0.35">
      <c r="A7" s="94" t="s">
        <v>4</v>
      </c>
      <c r="B7" s="94"/>
      <c r="C7" s="94"/>
      <c r="D7" s="94"/>
      <c r="E7" s="94"/>
    </row>
    <row r="8" spans="1:5" ht="18.75" x14ac:dyDescent="0.3">
      <c r="A8" s="88" t="s">
        <v>5</v>
      </c>
      <c r="B8" s="89"/>
      <c r="C8" s="89"/>
      <c r="D8" s="89"/>
      <c r="E8" s="90"/>
    </row>
    <row r="9" spans="1:5" ht="38.25" thickBot="1" x14ac:dyDescent="0.3">
      <c r="A9" s="2" t="s">
        <v>6</v>
      </c>
      <c r="B9" s="3" t="s">
        <v>7</v>
      </c>
      <c r="C9" s="3" t="s">
        <v>8</v>
      </c>
      <c r="D9" s="4" t="s">
        <v>9</v>
      </c>
      <c r="E9" s="4" t="s">
        <v>10</v>
      </c>
    </row>
    <row r="10" spans="1:5" ht="18.75" x14ac:dyDescent="0.3">
      <c r="A10" s="5" t="s">
        <v>11</v>
      </c>
      <c r="B10" s="6" t="s">
        <v>12</v>
      </c>
      <c r="C10" s="7">
        <f>C11+C12+C13+C14+C15</f>
        <v>7097.9800000000005</v>
      </c>
      <c r="D10" s="7">
        <f>D11+D12+D13+D14+D15</f>
        <v>7325.78</v>
      </c>
      <c r="E10" s="7">
        <f>E11+E12+E13+E14+E15</f>
        <v>7592.3099999999995</v>
      </c>
    </row>
    <row r="11" spans="1:5" ht="37.5" x14ac:dyDescent="0.3">
      <c r="A11" s="8" t="s">
        <v>13</v>
      </c>
      <c r="B11" s="9" t="s">
        <v>14</v>
      </c>
      <c r="C11" s="10">
        <v>1115.08</v>
      </c>
      <c r="D11" s="10">
        <v>1177.9100000000001</v>
      </c>
      <c r="E11" s="10">
        <v>1225.08</v>
      </c>
    </row>
    <row r="12" spans="1:5" ht="75" x14ac:dyDescent="0.3">
      <c r="A12" s="8" t="s">
        <v>15</v>
      </c>
      <c r="B12" s="11" t="s">
        <v>16</v>
      </c>
      <c r="C12" s="10">
        <v>5642.77</v>
      </c>
      <c r="D12" s="10">
        <v>5923.76</v>
      </c>
      <c r="E12" s="10">
        <v>6144.84</v>
      </c>
    </row>
    <row r="13" spans="1:5" ht="56.25" x14ac:dyDescent="0.3">
      <c r="A13" s="8" t="s">
        <v>17</v>
      </c>
      <c r="B13" s="11" t="s">
        <v>18</v>
      </c>
      <c r="C13" s="12">
        <v>41.1</v>
      </c>
      <c r="D13" s="12">
        <v>45.08</v>
      </c>
      <c r="E13" s="13">
        <v>43.36</v>
      </c>
    </row>
    <row r="14" spans="1:5" ht="18.75" x14ac:dyDescent="0.3">
      <c r="A14" s="14" t="s">
        <v>19</v>
      </c>
      <c r="B14" s="15" t="s">
        <v>20</v>
      </c>
      <c r="C14" s="16">
        <v>30</v>
      </c>
      <c r="D14" s="16">
        <v>30</v>
      </c>
      <c r="E14" s="16">
        <v>30</v>
      </c>
    </row>
    <row r="15" spans="1:5" ht="18.75" x14ac:dyDescent="0.3">
      <c r="A15" s="8" t="s">
        <v>21</v>
      </c>
      <c r="B15" s="11" t="s">
        <v>22</v>
      </c>
      <c r="C15" s="10">
        <v>269.02999999999997</v>
      </c>
      <c r="D15" s="10">
        <v>149.03</v>
      </c>
      <c r="E15" s="10">
        <v>149.03</v>
      </c>
    </row>
    <row r="16" spans="1:5" ht="18.75" x14ac:dyDescent="0.3">
      <c r="A16" s="17" t="s">
        <v>23</v>
      </c>
      <c r="B16" s="18" t="s">
        <v>24</v>
      </c>
      <c r="C16" s="19">
        <f>SUM(C17)</f>
        <v>296</v>
      </c>
      <c r="D16" s="19">
        <f>SUM(D17)</f>
        <v>309</v>
      </c>
      <c r="E16" s="19">
        <f>SUM(E17)</f>
        <v>319.39999999999998</v>
      </c>
    </row>
    <row r="17" spans="1:5" ht="18.75" x14ac:dyDescent="0.3">
      <c r="A17" s="8" t="s">
        <v>25</v>
      </c>
      <c r="B17" s="11" t="s">
        <v>26</v>
      </c>
      <c r="C17" s="10">
        <v>296</v>
      </c>
      <c r="D17" s="10">
        <v>309</v>
      </c>
      <c r="E17" s="10">
        <v>319.39999999999998</v>
      </c>
    </row>
    <row r="18" spans="1:5" ht="37.5" x14ac:dyDescent="0.3">
      <c r="A18" s="20" t="s">
        <v>27</v>
      </c>
      <c r="B18" s="21" t="s">
        <v>28</v>
      </c>
      <c r="C18" s="22">
        <f>SUM(C19)+C20</f>
        <v>40</v>
      </c>
      <c r="D18" s="22">
        <f>SUM(D19)+D20</f>
        <v>40</v>
      </c>
      <c r="E18" s="22">
        <f>SUM(E19)+E20</f>
        <v>40</v>
      </c>
    </row>
    <row r="19" spans="1:5" ht="75" x14ac:dyDescent="0.3">
      <c r="A19" s="14" t="s">
        <v>29</v>
      </c>
      <c r="B19" s="15" t="s">
        <v>30</v>
      </c>
      <c r="C19" s="16">
        <v>10</v>
      </c>
      <c r="D19" s="16">
        <v>10</v>
      </c>
      <c r="E19" s="16">
        <v>10</v>
      </c>
    </row>
    <row r="20" spans="1:5" ht="56.25" x14ac:dyDescent="0.3">
      <c r="A20" s="14" t="s">
        <v>31</v>
      </c>
      <c r="B20" s="15" t="s">
        <v>32</v>
      </c>
      <c r="C20" s="16">
        <v>30</v>
      </c>
      <c r="D20" s="16">
        <v>30</v>
      </c>
      <c r="E20" s="16">
        <v>30</v>
      </c>
    </row>
    <row r="21" spans="1:5" ht="18.75" x14ac:dyDescent="0.3">
      <c r="A21" s="17" t="s">
        <v>33</v>
      </c>
      <c r="B21" s="18" t="s">
        <v>34</v>
      </c>
      <c r="C21" s="19">
        <f>SUM(C22+C23)</f>
        <v>1520</v>
      </c>
      <c r="D21" s="19">
        <f>SUM(D22+D23)</f>
        <v>1510</v>
      </c>
      <c r="E21" s="19">
        <f>SUM(E22+E23)</f>
        <v>1510</v>
      </c>
    </row>
    <row r="22" spans="1:5" ht="18.75" x14ac:dyDescent="0.3">
      <c r="A22" s="8" t="s">
        <v>35</v>
      </c>
      <c r="B22" s="11" t="s">
        <v>36</v>
      </c>
      <c r="C22" s="10">
        <v>1500</v>
      </c>
      <c r="D22" s="10">
        <v>1500</v>
      </c>
      <c r="E22" s="10">
        <v>1500</v>
      </c>
    </row>
    <row r="23" spans="1:5" ht="37.5" x14ac:dyDescent="0.3">
      <c r="A23" s="8" t="s">
        <v>37</v>
      </c>
      <c r="B23" s="11" t="s">
        <v>38</v>
      </c>
      <c r="C23" s="10">
        <v>20</v>
      </c>
      <c r="D23" s="10">
        <v>10</v>
      </c>
      <c r="E23" s="10">
        <v>10</v>
      </c>
    </row>
    <row r="24" spans="1:5" ht="18.75" x14ac:dyDescent="0.3">
      <c r="A24" s="17" t="s">
        <v>39</v>
      </c>
      <c r="B24" s="18" t="s">
        <v>40</v>
      </c>
      <c r="C24" s="19">
        <f>C25+C26+C27</f>
        <v>1387.22</v>
      </c>
      <c r="D24" s="19">
        <f>D25+D26+D27</f>
        <v>1001.5999999999999</v>
      </c>
      <c r="E24" s="19">
        <f>E25+E26+E27</f>
        <v>827.44999999999993</v>
      </c>
    </row>
    <row r="25" spans="1:5" ht="18.75" x14ac:dyDescent="0.3">
      <c r="A25" s="8" t="s">
        <v>41</v>
      </c>
      <c r="B25" s="11" t="s">
        <v>42</v>
      </c>
      <c r="C25" s="10">
        <v>760.48</v>
      </c>
      <c r="D25" s="10">
        <v>672.04</v>
      </c>
      <c r="E25" s="10">
        <v>639.53</v>
      </c>
    </row>
    <row r="26" spans="1:5" ht="18.75" x14ac:dyDescent="0.3">
      <c r="A26" s="8" t="s">
        <v>43</v>
      </c>
      <c r="B26" s="11" t="s">
        <v>44</v>
      </c>
      <c r="C26" s="10">
        <v>226.66</v>
      </c>
      <c r="D26" s="10">
        <v>329.56</v>
      </c>
      <c r="E26" s="10">
        <v>187.92</v>
      </c>
    </row>
    <row r="27" spans="1:5" ht="37.5" x14ac:dyDescent="0.3">
      <c r="A27" s="8" t="s">
        <v>45</v>
      </c>
      <c r="B27" s="11" t="s">
        <v>46</v>
      </c>
      <c r="C27" s="10">
        <v>400.08</v>
      </c>
      <c r="D27" s="10">
        <v>0</v>
      </c>
      <c r="E27" s="10">
        <v>0</v>
      </c>
    </row>
    <row r="28" spans="1:5" ht="18.75" x14ac:dyDescent="0.3">
      <c r="A28" s="17" t="s">
        <v>47</v>
      </c>
      <c r="B28" s="18" t="s">
        <v>48</v>
      </c>
      <c r="C28" s="19">
        <f>SUM(C29)</f>
        <v>390.4</v>
      </c>
      <c r="D28" s="19">
        <f>SUM(D29)</f>
        <v>339.32</v>
      </c>
      <c r="E28" s="19">
        <f>SUM(E29)</f>
        <v>2</v>
      </c>
    </row>
    <row r="29" spans="1:5" ht="18.75" x14ac:dyDescent="0.3">
      <c r="A29" s="8" t="s">
        <v>49</v>
      </c>
      <c r="B29" s="11" t="s">
        <v>50</v>
      </c>
      <c r="C29" s="10">
        <v>390.4</v>
      </c>
      <c r="D29" s="10">
        <v>339.32</v>
      </c>
      <c r="E29" s="10">
        <v>2</v>
      </c>
    </row>
    <row r="30" spans="1:5" ht="18.75" x14ac:dyDescent="0.3">
      <c r="A30" s="17" t="s">
        <v>51</v>
      </c>
      <c r="B30" s="18" t="s">
        <v>52</v>
      </c>
      <c r="C30" s="19">
        <f>C31+C32</f>
        <v>3594.71</v>
      </c>
      <c r="D30" s="19">
        <f>SUM(D31+D32)</f>
        <v>238.82</v>
      </c>
      <c r="E30" s="19">
        <f>SUM(E31+E32)</f>
        <v>238.82</v>
      </c>
    </row>
    <row r="31" spans="1:5" ht="18.75" x14ac:dyDescent="0.3">
      <c r="A31" s="8" t="s">
        <v>53</v>
      </c>
      <c r="B31" s="11" t="s">
        <v>54</v>
      </c>
      <c r="C31" s="10">
        <v>238.82</v>
      </c>
      <c r="D31" s="10">
        <v>238.82</v>
      </c>
      <c r="E31" s="10">
        <v>238.82</v>
      </c>
    </row>
    <row r="32" spans="1:5" ht="18.75" x14ac:dyDescent="0.3">
      <c r="A32" s="8" t="s">
        <v>55</v>
      </c>
      <c r="B32" s="11" t="s">
        <v>56</v>
      </c>
      <c r="C32" s="10">
        <v>3355.89</v>
      </c>
      <c r="D32" s="10">
        <v>0</v>
      </c>
      <c r="E32" s="10">
        <v>0</v>
      </c>
    </row>
    <row r="33" spans="1:5" ht="37.5" x14ac:dyDescent="0.3">
      <c r="A33" s="17" t="s">
        <v>61</v>
      </c>
      <c r="B33" s="18" t="s">
        <v>62</v>
      </c>
      <c r="C33" s="19">
        <f>SUM(C34)</f>
        <v>0.57999999999999996</v>
      </c>
      <c r="D33" s="19">
        <f>SUM(D34)</f>
        <v>0.38</v>
      </c>
      <c r="E33" s="19">
        <f>SUM(E34)</f>
        <v>0.18</v>
      </c>
    </row>
    <row r="34" spans="1:5" ht="37.5" x14ac:dyDescent="0.3">
      <c r="A34" s="8" t="s">
        <v>63</v>
      </c>
      <c r="B34" s="11" t="s">
        <v>64</v>
      </c>
      <c r="C34" s="12">
        <v>0.57999999999999996</v>
      </c>
      <c r="D34" s="12">
        <v>0.38</v>
      </c>
      <c r="E34" s="12">
        <v>0.18</v>
      </c>
    </row>
    <row r="35" spans="1:5" ht="18.75" x14ac:dyDescent="0.25">
      <c r="A35" s="17"/>
      <c r="B35" s="23"/>
      <c r="C35" s="24"/>
      <c r="D35" s="24"/>
      <c r="E35" s="24"/>
    </row>
    <row r="36" spans="1:5" ht="19.5" thickBot="1" x14ac:dyDescent="0.35">
      <c r="A36" s="91" t="s">
        <v>65</v>
      </c>
      <c r="B36" s="92"/>
      <c r="C36" s="25">
        <f>C30+C28+C24+C21+C18+C16+C10+C33</f>
        <v>14326.890000000001</v>
      </c>
      <c r="D36" s="25">
        <f>D30+D28+D24+D21+D18+D16+D10+D33</f>
        <v>10764.9</v>
      </c>
      <c r="E36" s="25">
        <f>E30+E28+E24+E21+E18+E16+E10+E33</f>
        <v>10530.16</v>
      </c>
    </row>
    <row r="37" spans="1:5" ht="18.75" x14ac:dyDescent="0.3">
      <c r="A37" s="26"/>
      <c r="B37" s="26"/>
      <c r="C37" s="27"/>
    </row>
    <row r="38" spans="1:5" ht="56.25" x14ac:dyDescent="0.3">
      <c r="A38" s="28" t="s">
        <v>331</v>
      </c>
      <c r="B38" s="28"/>
      <c r="C38" s="29" t="s">
        <v>66</v>
      </c>
    </row>
  </sheetData>
  <mergeCells count="8">
    <mergeCell ref="A8:E8"/>
    <mergeCell ref="A36:B36"/>
    <mergeCell ref="A1:E1"/>
    <mergeCell ref="A2:E2"/>
    <mergeCell ref="A3:E3"/>
    <mergeCell ref="A4:E4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H47" sqref="H47"/>
    </sheetView>
  </sheetViews>
  <sheetFormatPr defaultRowHeight="15" x14ac:dyDescent="0.25"/>
  <cols>
    <col min="1" max="1" width="29.7109375" customWidth="1"/>
    <col min="2" max="2" width="82.28515625" customWidth="1"/>
    <col min="3" max="3" width="13.7109375" customWidth="1"/>
    <col min="4" max="4" width="16.28515625" customWidth="1"/>
    <col min="5" max="5" width="13.7109375" customWidth="1"/>
  </cols>
  <sheetData>
    <row r="1" spans="1:5" ht="18.75" x14ac:dyDescent="0.3">
      <c r="A1" s="107" t="s">
        <v>222</v>
      </c>
      <c r="B1" s="107"/>
      <c r="C1" s="107"/>
      <c r="D1" s="107"/>
      <c r="E1" s="107"/>
    </row>
    <row r="2" spans="1:5" ht="18.75" x14ac:dyDescent="0.3">
      <c r="A2" s="107" t="s">
        <v>223</v>
      </c>
      <c r="B2" s="107"/>
      <c r="C2" s="107"/>
      <c r="D2" s="107"/>
      <c r="E2" s="107"/>
    </row>
    <row r="3" spans="1:5" ht="18.75" x14ac:dyDescent="0.3">
      <c r="A3" s="107" t="s">
        <v>224</v>
      </c>
      <c r="B3" s="107"/>
      <c r="C3" s="107"/>
      <c r="D3" s="107"/>
      <c r="E3" s="107"/>
    </row>
    <row r="4" spans="1:5" ht="18.75" x14ac:dyDescent="0.3">
      <c r="A4" s="107" t="s">
        <v>69</v>
      </c>
      <c r="B4" s="107"/>
      <c r="C4" s="107"/>
      <c r="D4" s="107"/>
      <c r="E4" s="107"/>
    </row>
    <row r="5" spans="1:5" ht="18.75" x14ac:dyDescent="0.3">
      <c r="A5" s="107" t="s">
        <v>221</v>
      </c>
      <c r="B5" s="107"/>
      <c r="C5" s="107"/>
      <c r="D5" s="107"/>
      <c r="E5" s="107"/>
    </row>
    <row r="6" spans="1:5" ht="18.75" x14ac:dyDescent="0.3">
      <c r="A6" s="108" t="s">
        <v>225</v>
      </c>
      <c r="B6" s="108"/>
      <c r="C6" s="108"/>
      <c r="D6" s="108"/>
      <c r="E6" s="108"/>
    </row>
    <row r="7" spans="1:5" ht="57.75" x14ac:dyDescent="0.3">
      <c r="A7" s="109" t="s">
        <v>226</v>
      </c>
      <c r="B7" s="110" t="s">
        <v>227</v>
      </c>
      <c r="C7" s="111" t="s">
        <v>228</v>
      </c>
      <c r="D7" s="111" t="s">
        <v>229</v>
      </c>
      <c r="E7" s="111" t="s">
        <v>230</v>
      </c>
    </row>
    <row r="8" spans="1:5" ht="18.75" x14ac:dyDescent="0.3">
      <c r="A8" s="112">
        <v>1</v>
      </c>
      <c r="B8" s="112">
        <v>2</v>
      </c>
      <c r="C8" s="112">
        <v>3</v>
      </c>
      <c r="D8" s="112">
        <v>4</v>
      </c>
      <c r="E8" s="112">
        <v>5</v>
      </c>
    </row>
    <row r="9" spans="1:5" ht="18.75" x14ac:dyDescent="0.3">
      <c r="A9" s="113" t="s">
        <v>231</v>
      </c>
      <c r="B9" s="114" t="s">
        <v>232</v>
      </c>
      <c r="C9" s="115">
        <f>SUM(C10+C15+C21+C25+C34+C36+C38+C42)+C40</f>
        <v>6557.8</v>
      </c>
      <c r="D9" s="115">
        <f>SUM(D10+D15+D21+D25+D34+D36+D38+D42)+D40</f>
        <v>6557.8</v>
      </c>
      <c r="E9" s="115">
        <f>SUM(E10+E15+E21+E25+E34+E36+E38+E42)+E40</f>
        <v>6557.8</v>
      </c>
    </row>
    <row r="10" spans="1:5" ht="18.75" x14ac:dyDescent="0.3">
      <c r="A10" s="113" t="s">
        <v>233</v>
      </c>
      <c r="B10" s="114" t="s">
        <v>234</v>
      </c>
      <c r="C10" s="115">
        <f>SUM(C11)</f>
        <v>1300</v>
      </c>
      <c r="D10" s="115">
        <f>SUM(D11)</f>
        <v>1300</v>
      </c>
      <c r="E10" s="115">
        <f>SUM(E11)</f>
        <v>1300</v>
      </c>
    </row>
    <row r="11" spans="1:5" ht="19.5" x14ac:dyDescent="0.35">
      <c r="A11" s="116" t="s">
        <v>235</v>
      </c>
      <c r="B11" s="111" t="s">
        <v>236</v>
      </c>
      <c r="C11" s="117">
        <f>SUM(C12:C14)</f>
        <v>1300</v>
      </c>
      <c r="D11" s="117">
        <f>SUM(D12:D14)</f>
        <v>1300</v>
      </c>
      <c r="E11" s="117">
        <f>SUM(E12:E14)</f>
        <v>1300</v>
      </c>
    </row>
    <row r="12" spans="1:5" ht="93.75" x14ac:dyDescent="0.3">
      <c r="A12" s="118" t="s">
        <v>237</v>
      </c>
      <c r="B12" s="109" t="s">
        <v>238</v>
      </c>
      <c r="C12" s="119">
        <v>995</v>
      </c>
      <c r="D12" s="119">
        <v>995</v>
      </c>
      <c r="E12" s="119">
        <v>995</v>
      </c>
    </row>
    <row r="13" spans="1:5" ht="131.25" x14ac:dyDescent="0.3">
      <c r="A13" s="118" t="s">
        <v>239</v>
      </c>
      <c r="B13" s="109" t="s">
        <v>240</v>
      </c>
      <c r="C13" s="119">
        <v>280</v>
      </c>
      <c r="D13" s="119">
        <v>280</v>
      </c>
      <c r="E13" s="119">
        <v>280</v>
      </c>
    </row>
    <row r="14" spans="1:5" ht="56.25" x14ac:dyDescent="0.3">
      <c r="A14" s="118" t="s">
        <v>241</v>
      </c>
      <c r="B14" s="109" t="s">
        <v>242</v>
      </c>
      <c r="C14" s="119">
        <v>25</v>
      </c>
      <c r="D14" s="119">
        <v>25</v>
      </c>
      <c r="E14" s="119">
        <v>25</v>
      </c>
    </row>
    <row r="15" spans="1:5" ht="56.25" x14ac:dyDescent="0.3">
      <c r="A15" s="113" t="s">
        <v>243</v>
      </c>
      <c r="B15" s="114" t="s">
        <v>244</v>
      </c>
      <c r="C15" s="115">
        <f>SUM(C16)</f>
        <v>1500</v>
      </c>
      <c r="D15" s="115">
        <f t="shared" ref="D15:E15" si="0">SUM(D16)</f>
        <v>1500</v>
      </c>
      <c r="E15" s="115">
        <f t="shared" si="0"/>
        <v>1500</v>
      </c>
    </row>
    <row r="16" spans="1:5" ht="39" x14ac:dyDescent="0.35">
      <c r="A16" s="116" t="s">
        <v>245</v>
      </c>
      <c r="B16" s="111" t="s">
        <v>246</v>
      </c>
      <c r="C16" s="117">
        <f>SUM(C17:C20)</f>
        <v>1500</v>
      </c>
      <c r="D16" s="117">
        <f t="shared" ref="D16:E16" si="1">SUM(D17:D20)</f>
        <v>1500</v>
      </c>
      <c r="E16" s="117">
        <f t="shared" si="1"/>
        <v>1500</v>
      </c>
    </row>
    <row r="17" spans="1:5" ht="75" x14ac:dyDescent="0.3">
      <c r="A17" s="118" t="s">
        <v>247</v>
      </c>
      <c r="B17" s="109" t="s">
        <v>248</v>
      </c>
      <c r="C17" s="119">
        <v>715.5</v>
      </c>
      <c r="D17" s="119">
        <v>715.5</v>
      </c>
      <c r="E17" s="119">
        <v>715.5</v>
      </c>
    </row>
    <row r="18" spans="1:5" ht="150" x14ac:dyDescent="0.3">
      <c r="A18" s="118" t="s">
        <v>249</v>
      </c>
      <c r="B18" s="109" t="s">
        <v>250</v>
      </c>
      <c r="C18" s="119">
        <v>4.5</v>
      </c>
      <c r="D18" s="119">
        <v>4.5</v>
      </c>
      <c r="E18" s="119">
        <v>4.5</v>
      </c>
    </row>
    <row r="19" spans="1:5" ht="131.25" x14ac:dyDescent="0.3">
      <c r="A19" s="118" t="s">
        <v>251</v>
      </c>
      <c r="B19" s="109" t="s">
        <v>252</v>
      </c>
      <c r="C19" s="119">
        <v>780</v>
      </c>
      <c r="D19" s="119">
        <v>780</v>
      </c>
      <c r="E19" s="119">
        <v>780</v>
      </c>
    </row>
    <row r="20" spans="1:5" ht="131.25" x14ac:dyDescent="0.3">
      <c r="A20" s="118" t="s">
        <v>253</v>
      </c>
      <c r="B20" s="109" t="s">
        <v>254</v>
      </c>
      <c r="C20" s="119">
        <v>0</v>
      </c>
      <c r="D20" s="119">
        <v>0</v>
      </c>
      <c r="E20" s="119">
        <v>0</v>
      </c>
    </row>
    <row r="21" spans="1:5" ht="18.75" x14ac:dyDescent="0.3">
      <c r="A21" s="113" t="s">
        <v>255</v>
      </c>
      <c r="B21" s="114" t="s">
        <v>256</v>
      </c>
      <c r="C21" s="115">
        <f>C22+C23+C24</f>
        <v>290</v>
      </c>
      <c r="D21" s="115">
        <f>D22+D23+D24</f>
        <v>290</v>
      </c>
      <c r="E21" s="115">
        <f t="shared" ref="E21" si="2">E22+E23+E24</f>
        <v>290</v>
      </c>
    </row>
    <row r="22" spans="1:5" ht="37.5" x14ac:dyDescent="0.3">
      <c r="A22" s="118" t="s">
        <v>257</v>
      </c>
      <c r="B22" s="120" t="s">
        <v>258</v>
      </c>
      <c r="C22" s="119">
        <v>10</v>
      </c>
      <c r="D22" s="119">
        <v>10</v>
      </c>
      <c r="E22" s="119">
        <v>10</v>
      </c>
    </row>
    <row r="23" spans="1:5" ht="18.75" x14ac:dyDescent="0.3">
      <c r="A23" s="118" t="s">
        <v>259</v>
      </c>
      <c r="B23" s="118" t="s">
        <v>260</v>
      </c>
      <c r="C23" s="119">
        <v>100</v>
      </c>
      <c r="D23" s="119">
        <v>100</v>
      </c>
      <c r="E23" s="119">
        <v>100</v>
      </c>
    </row>
    <row r="24" spans="1:5" ht="56.25" x14ac:dyDescent="0.3">
      <c r="A24" s="118" t="s">
        <v>261</v>
      </c>
      <c r="B24" s="109" t="s">
        <v>262</v>
      </c>
      <c r="C24" s="119">
        <v>180</v>
      </c>
      <c r="D24" s="119">
        <v>180</v>
      </c>
      <c r="E24" s="119">
        <v>180</v>
      </c>
    </row>
    <row r="25" spans="1:5" ht="18.75" x14ac:dyDescent="0.3">
      <c r="A25" s="113" t="s">
        <v>263</v>
      </c>
      <c r="B25" s="113" t="s">
        <v>264</v>
      </c>
      <c r="C25" s="115">
        <f>SUM(C26+C28+C31)</f>
        <v>3350</v>
      </c>
      <c r="D25" s="115">
        <f t="shared" ref="D25:E25" si="3">SUM(D26+D28+D31)</f>
        <v>3350</v>
      </c>
      <c r="E25" s="115">
        <f t="shared" si="3"/>
        <v>3350</v>
      </c>
    </row>
    <row r="26" spans="1:5" ht="19.5" x14ac:dyDescent="0.35">
      <c r="A26" s="116" t="s">
        <v>265</v>
      </c>
      <c r="B26" s="116" t="s">
        <v>266</v>
      </c>
      <c r="C26" s="117">
        <f>SUM(C27)</f>
        <v>750</v>
      </c>
      <c r="D26" s="117">
        <f t="shared" ref="D26:E26" si="4">SUM(D27)</f>
        <v>750</v>
      </c>
      <c r="E26" s="117">
        <f t="shared" si="4"/>
        <v>750</v>
      </c>
    </row>
    <row r="27" spans="1:5" ht="56.25" x14ac:dyDescent="0.3">
      <c r="A27" s="118" t="s">
        <v>267</v>
      </c>
      <c r="B27" s="109" t="s">
        <v>268</v>
      </c>
      <c r="C27" s="119">
        <v>750</v>
      </c>
      <c r="D27" s="119">
        <v>750</v>
      </c>
      <c r="E27" s="119">
        <v>750</v>
      </c>
    </row>
    <row r="28" spans="1:5" ht="19.5" x14ac:dyDescent="0.35">
      <c r="A28" s="116" t="s">
        <v>269</v>
      </c>
      <c r="B28" s="111" t="s">
        <v>270</v>
      </c>
      <c r="C28" s="117">
        <f>SUM(C29:C30)</f>
        <v>0</v>
      </c>
      <c r="D28" s="117">
        <f t="shared" ref="D28:E28" si="5">SUM(D29:D30)</f>
        <v>0</v>
      </c>
      <c r="E28" s="117">
        <f t="shared" si="5"/>
        <v>0</v>
      </c>
    </row>
    <row r="29" spans="1:5" ht="18.75" x14ac:dyDescent="0.3">
      <c r="A29" s="118" t="s">
        <v>271</v>
      </c>
      <c r="B29" s="109" t="s">
        <v>272</v>
      </c>
      <c r="C29" s="119"/>
      <c r="D29" s="119"/>
      <c r="E29" s="119"/>
    </row>
    <row r="30" spans="1:5" ht="18.75" x14ac:dyDescent="0.3">
      <c r="A30" s="118" t="s">
        <v>273</v>
      </c>
      <c r="B30" s="109" t="s">
        <v>274</v>
      </c>
      <c r="C30" s="119"/>
      <c r="D30" s="119"/>
      <c r="E30" s="119"/>
    </row>
    <row r="31" spans="1:5" ht="19.5" x14ac:dyDescent="0.35">
      <c r="A31" s="116" t="s">
        <v>275</v>
      </c>
      <c r="B31" s="111" t="s">
        <v>276</v>
      </c>
      <c r="C31" s="117">
        <f>SUM(C32:C33)</f>
        <v>2600</v>
      </c>
      <c r="D31" s="117">
        <f t="shared" ref="D31:E31" si="6">SUM(D32:D33)</f>
        <v>2600</v>
      </c>
      <c r="E31" s="117">
        <f t="shared" si="6"/>
        <v>2600</v>
      </c>
    </row>
    <row r="32" spans="1:5" ht="37.5" x14ac:dyDescent="0.3">
      <c r="A32" s="118" t="s">
        <v>277</v>
      </c>
      <c r="B32" s="109" t="s">
        <v>278</v>
      </c>
      <c r="C32" s="119">
        <v>1400</v>
      </c>
      <c r="D32" s="119">
        <v>1400</v>
      </c>
      <c r="E32" s="119">
        <v>1400</v>
      </c>
    </row>
    <row r="33" spans="1:5" ht="37.5" x14ac:dyDescent="0.3">
      <c r="A33" s="118" t="s">
        <v>279</v>
      </c>
      <c r="B33" s="109" t="s">
        <v>280</v>
      </c>
      <c r="C33" s="119">
        <v>1200</v>
      </c>
      <c r="D33" s="119">
        <v>1200</v>
      </c>
      <c r="E33" s="119">
        <v>1200</v>
      </c>
    </row>
    <row r="34" spans="1:5" ht="18.75" x14ac:dyDescent="0.3">
      <c r="A34" s="113" t="s">
        <v>281</v>
      </c>
      <c r="B34" s="114" t="s">
        <v>282</v>
      </c>
      <c r="C34" s="115">
        <f>SUM(C35)</f>
        <v>10</v>
      </c>
      <c r="D34" s="115">
        <f t="shared" ref="D34:E34" si="7">SUM(D35)</f>
        <v>10</v>
      </c>
      <c r="E34" s="115">
        <f t="shared" si="7"/>
        <v>10</v>
      </c>
    </row>
    <row r="35" spans="1:5" ht="75" x14ac:dyDescent="0.3">
      <c r="A35" s="121" t="s">
        <v>283</v>
      </c>
      <c r="B35" s="122" t="s">
        <v>284</v>
      </c>
      <c r="C35" s="123">
        <v>10</v>
      </c>
      <c r="D35" s="123">
        <v>10</v>
      </c>
      <c r="E35" s="123">
        <v>10</v>
      </c>
    </row>
    <row r="36" spans="1:5" ht="37.5" x14ac:dyDescent="0.3">
      <c r="A36" s="113" t="s">
        <v>285</v>
      </c>
      <c r="B36" s="114" t="s">
        <v>286</v>
      </c>
      <c r="C36" s="115">
        <f>C37</f>
        <v>84.8</v>
      </c>
      <c r="D36" s="115">
        <f>D37</f>
        <v>84.8</v>
      </c>
      <c r="E36" s="115">
        <f>E37</f>
        <v>84.8</v>
      </c>
    </row>
    <row r="37" spans="1:5" ht="75" x14ac:dyDescent="0.3">
      <c r="A37" s="118" t="s">
        <v>287</v>
      </c>
      <c r="B37" s="109" t="s">
        <v>288</v>
      </c>
      <c r="C37" s="119">
        <v>84.8</v>
      </c>
      <c r="D37" s="119">
        <v>84.8</v>
      </c>
      <c r="E37" s="119">
        <v>84.8</v>
      </c>
    </row>
    <row r="38" spans="1:5" ht="37.5" x14ac:dyDescent="0.3">
      <c r="A38" s="113" t="s">
        <v>289</v>
      </c>
      <c r="B38" s="114" t="s">
        <v>290</v>
      </c>
      <c r="C38" s="115">
        <f>SUM(C39:C39)</f>
        <v>8</v>
      </c>
      <c r="D38" s="115">
        <f t="shared" ref="D38:E38" si="8">SUM(D39:D39)</f>
        <v>8</v>
      </c>
      <c r="E38" s="115">
        <f t="shared" si="8"/>
        <v>8</v>
      </c>
    </row>
    <row r="39" spans="1:5" ht="37.5" x14ac:dyDescent="0.3">
      <c r="A39" s="118" t="s">
        <v>291</v>
      </c>
      <c r="B39" s="109" t="s">
        <v>292</v>
      </c>
      <c r="C39" s="119">
        <v>8</v>
      </c>
      <c r="D39" s="119">
        <v>8</v>
      </c>
      <c r="E39" s="119">
        <v>8</v>
      </c>
    </row>
    <row r="40" spans="1:5" ht="18.75" x14ac:dyDescent="0.3">
      <c r="A40" s="113" t="s">
        <v>293</v>
      </c>
      <c r="B40" s="114" t="s">
        <v>294</v>
      </c>
      <c r="C40" s="115">
        <f>SUM(C41)</f>
        <v>5</v>
      </c>
      <c r="D40" s="115">
        <f t="shared" ref="D40:E42" si="9">SUM(D41)</f>
        <v>5</v>
      </c>
      <c r="E40" s="115">
        <f t="shared" si="9"/>
        <v>5</v>
      </c>
    </row>
    <row r="41" spans="1:5" ht="56.25" x14ac:dyDescent="0.3">
      <c r="A41" s="124" t="s">
        <v>295</v>
      </c>
      <c r="B41" s="125" t="s">
        <v>296</v>
      </c>
      <c r="C41" s="119">
        <v>5</v>
      </c>
      <c r="D41" s="119">
        <v>5</v>
      </c>
      <c r="E41" s="119">
        <v>5</v>
      </c>
    </row>
    <row r="42" spans="1:5" ht="18.75" x14ac:dyDescent="0.3">
      <c r="A42" s="113" t="s">
        <v>297</v>
      </c>
      <c r="B42" s="114" t="s">
        <v>298</v>
      </c>
      <c r="C42" s="115">
        <f>SUM(C43)</f>
        <v>10</v>
      </c>
      <c r="D42" s="115">
        <f t="shared" si="9"/>
        <v>10</v>
      </c>
      <c r="E42" s="115">
        <f t="shared" si="9"/>
        <v>10</v>
      </c>
    </row>
    <row r="43" spans="1:5" ht="18.75" x14ac:dyDescent="0.3">
      <c r="A43" s="118" t="s">
        <v>299</v>
      </c>
      <c r="B43" s="109" t="s">
        <v>300</v>
      </c>
      <c r="C43" s="119">
        <v>10</v>
      </c>
      <c r="D43" s="119">
        <v>10</v>
      </c>
      <c r="E43" s="119">
        <v>10</v>
      </c>
    </row>
    <row r="44" spans="1:5" ht="18.75" x14ac:dyDescent="0.3">
      <c r="A44" s="113" t="s">
        <v>301</v>
      </c>
      <c r="B44" s="114" t="s">
        <v>302</v>
      </c>
      <c r="C44" s="115">
        <f>SUM(C45+C59)</f>
        <v>7969.2199999999993</v>
      </c>
      <c r="D44" s="115">
        <f>SUM(D45+D59)</f>
        <v>4672.33</v>
      </c>
      <c r="E44" s="115">
        <f>SUM(E45+E59)</f>
        <v>4703.7299999999996</v>
      </c>
    </row>
    <row r="45" spans="1:5" ht="39" x14ac:dyDescent="0.35">
      <c r="A45" s="116" t="s">
        <v>303</v>
      </c>
      <c r="B45" s="111" t="s">
        <v>304</v>
      </c>
      <c r="C45" s="117">
        <f>C46+C48+C49+C50+C54+C47</f>
        <v>6928.8899999999994</v>
      </c>
      <c r="D45" s="117">
        <f>SUM(D46:D58)</f>
        <v>4672.33</v>
      </c>
      <c r="E45" s="117">
        <f>SUM(E46:E58)</f>
        <v>4703.7299999999996</v>
      </c>
    </row>
    <row r="46" spans="1:5" ht="37.5" x14ac:dyDescent="0.3">
      <c r="A46" s="126" t="s">
        <v>305</v>
      </c>
      <c r="B46" s="127" t="s">
        <v>306</v>
      </c>
      <c r="C46" s="128">
        <v>4200.2</v>
      </c>
      <c r="D46" s="128">
        <v>4246.2</v>
      </c>
      <c r="E46" s="128">
        <v>4267.2</v>
      </c>
    </row>
    <row r="47" spans="1:5" ht="37.5" x14ac:dyDescent="0.3">
      <c r="A47" s="129" t="s">
        <v>334</v>
      </c>
      <c r="B47" s="109" t="s">
        <v>333</v>
      </c>
      <c r="C47" s="130">
        <v>2315.56</v>
      </c>
      <c r="D47" s="130">
        <v>0</v>
      </c>
      <c r="E47" s="130">
        <v>0</v>
      </c>
    </row>
    <row r="48" spans="1:5" ht="56.25" x14ac:dyDescent="0.3">
      <c r="A48" s="129" t="s">
        <v>308</v>
      </c>
      <c r="B48" s="131" t="s">
        <v>309</v>
      </c>
      <c r="C48" s="130">
        <v>296</v>
      </c>
      <c r="D48" s="130">
        <v>309</v>
      </c>
      <c r="E48" s="130">
        <v>319.39999999999998</v>
      </c>
    </row>
    <row r="49" spans="1:5" ht="37.5" x14ac:dyDescent="0.3">
      <c r="A49" s="129" t="s">
        <v>310</v>
      </c>
      <c r="B49" s="131" t="s">
        <v>311</v>
      </c>
      <c r="C49" s="130">
        <v>33</v>
      </c>
      <c r="D49" s="130">
        <v>33</v>
      </c>
      <c r="E49" s="130">
        <v>33</v>
      </c>
    </row>
    <row r="50" spans="1:5" ht="75" x14ac:dyDescent="0.3">
      <c r="A50" s="129" t="s">
        <v>312</v>
      </c>
      <c r="B50" s="131" t="s">
        <v>313</v>
      </c>
      <c r="C50" s="130">
        <v>84.13</v>
      </c>
      <c r="D50" s="130">
        <v>84.13</v>
      </c>
      <c r="E50" s="130">
        <v>84.13</v>
      </c>
    </row>
    <row r="51" spans="1:5" ht="37.5" hidden="1" x14ac:dyDescent="0.3">
      <c r="A51" s="129" t="s">
        <v>314</v>
      </c>
      <c r="B51" s="109" t="s">
        <v>315</v>
      </c>
      <c r="C51" s="130"/>
      <c r="D51" s="130"/>
      <c r="E51" s="130"/>
    </row>
    <row r="52" spans="1:5" ht="37.5" hidden="1" x14ac:dyDescent="0.3">
      <c r="A52" s="129" t="s">
        <v>316</v>
      </c>
      <c r="B52" s="109" t="s">
        <v>317</v>
      </c>
      <c r="C52" s="130"/>
      <c r="D52" s="130"/>
      <c r="E52" s="130"/>
    </row>
    <row r="53" spans="1:5" ht="37.5" hidden="1" x14ac:dyDescent="0.3">
      <c r="A53" s="129" t="s">
        <v>318</v>
      </c>
      <c r="B53" s="109" t="s">
        <v>319</v>
      </c>
      <c r="C53" s="130"/>
      <c r="D53" s="130"/>
      <c r="E53" s="130"/>
    </row>
    <row r="54" spans="1:5" ht="37.5" hidden="1" x14ac:dyDescent="0.3">
      <c r="A54" s="129" t="s">
        <v>320</v>
      </c>
      <c r="B54" s="109" t="s">
        <v>321</v>
      </c>
      <c r="C54" s="130"/>
      <c r="D54" s="130"/>
      <c r="E54" s="130"/>
    </row>
    <row r="55" spans="1:5" ht="18.75" hidden="1" x14ac:dyDescent="0.3">
      <c r="A55" s="129" t="s">
        <v>307</v>
      </c>
      <c r="B55" s="109" t="s">
        <v>322</v>
      </c>
      <c r="C55" s="130"/>
      <c r="D55" s="130"/>
      <c r="E55" s="130"/>
    </row>
    <row r="56" spans="1:5" ht="37.5" hidden="1" x14ac:dyDescent="0.3">
      <c r="A56" s="129" t="s">
        <v>316</v>
      </c>
      <c r="B56" s="109" t="s">
        <v>317</v>
      </c>
      <c r="C56" s="130"/>
      <c r="D56" s="130"/>
      <c r="E56" s="130"/>
    </row>
    <row r="57" spans="1:5" ht="18.75" hidden="1" x14ac:dyDescent="0.3">
      <c r="A57" s="129"/>
      <c r="B57" s="109"/>
      <c r="C57" s="130"/>
      <c r="D57" s="130"/>
      <c r="E57" s="130"/>
    </row>
    <row r="58" spans="1:5" ht="56.25" hidden="1" x14ac:dyDescent="0.3">
      <c r="A58" s="129" t="s">
        <v>323</v>
      </c>
      <c r="B58" s="109" t="s">
        <v>324</v>
      </c>
      <c r="C58" s="130"/>
      <c r="D58" s="130"/>
      <c r="E58" s="130"/>
    </row>
    <row r="59" spans="1:5" ht="19.5" x14ac:dyDescent="0.35">
      <c r="A59" s="132" t="s">
        <v>325</v>
      </c>
      <c r="B59" s="111" t="s">
        <v>326</v>
      </c>
      <c r="C59" s="133">
        <f>SUM(C60)</f>
        <v>1040.33</v>
      </c>
      <c r="D59" s="133">
        <f t="shared" ref="D59:E59" si="10">SUM(D60)</f>
        <v>0</v>
      </c>
      <c r="E59" s="133">
        <f t="shared" si="10"/>
        <v>0</v>
      </c>
    </row>
    <row r="60" spans="1:5" ht="37.5" x14ac:dyDescent="0.3">
      <c r="A60" s="126" t="s">
        <v>327</v>
      </c>
      <c r="B60" s="134" t="s">
        <v>328</v>
      </c>
      <c r="C60" s="128">
        <v>1040.33</v>
      </c>
      <c r="D60" s="128">
        <v>0</v>
      </c>
      <c r="E60" s="128">
        <v>0</v>
      </c>
    </row>
    <row r="61" spans="1:5" ht="18.75" x14ac:dyDescent="0.3">
      <c r="A61" s="118"/>
      <c r="B61" s="114" t="s">
        <v>329</v>
      </c>
      <c r="C61" s="115">
        <f>SUM(C9+C44)</f>
        <v>14527.02</v>
      </c>
      <c r="D61" s="115">
        <f>SUM(D9+D44)</f>
        <v>11230.130000000001</v>
      </c>
      <c r="E61" s="115">
        <f>SUM(E9+E44)</f>
        <v>11261.529999999999</v>
      </c>
    </row>
    <row r="62" spans="1:5" ht="87" customHeight="1" x14ac:dyDescent="0.3">
      <c r="A62" s="135" t="s">
        <v>330</v>
      </c>
      <c r="B62" s="135"/>
      <c r="C62" s="135"/>
      <c r="D62" s="135"/>
      <c r="E62" s="135"/>
    </row>
  </sheetData>
  <mergeCells count="7">
    <mergeCell ref="A62:E62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5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tabSelected="1" topLeftCell="A126" zoomScale="70" zoomScaleNormal="70" workbookViewId="0">
      <selection activeCell="J126" sqref="J126"/>
    </sheetView>
  </sheetViews>
  <sheetFormatPr defaultRowHeight="15" x14ac:dyDescent="0.25"/>
  <cols>
    <col min="1" max="1" width="76.7109375" customWidth="1"/>
    <col min="2" max="2" width="35.85546875" customWidth="1"/>
    <col min="3" max="3" width="30.140625" customWidth="1"/>
    <col min="4" max="4" width="10.5703125" customWidth="1"/>
    <col min="5" max="5" width="31.42578125" customWidth="1"/>
    <col min="6" max="6" width="28.42578125" customWidth="1"/>
    <col min="7" max="7" width="30.28515625" customWidth="1"/>
    <col min="257" max="257" width="76.7109375" customWidth="1"/>
    <col min="258" max="258" width="35.85546875" customWidth="1"/>
    <col min="259" max="259" width="30.140625" customWidth="1"/>
    <col min="260" max="260" width="10.5703125" customWidth="1"/>
    <col min="261" max="261" width="31.42578125" customWidth="1"/>
    <col min="262" max="262" width="28.42578125" customWidth="1"/>
    <col min="263" max="263" width="30.28515625" customWidth="1"/>
    <col min="513" max="513" width="76.7109375" customWidth="1"/>
    <col min="514" max="514" width="35.85546875" customWidth="1"/>
    <col min="515" max="515" width="30.140625" customWidth="1"/>
    <col min="516" max="516" width="10.5703125" customWidth="1"/>
    <col min="517" max="517" width="31.42578125" customWidth="1"/>
    <col min="518" max="518" width="28.42578125" customWidth="1"/>
    <col min="519" max="519" width="30.28515625" customWidth="1"/>
    <col min="769" max="769" width="76.7109375" customWidth="1"/>
    <col min="770" max="770" width="35.85546875" customWidth="1"/>
    <col min="771" max="771" width="30.140625" customWidth="1"/>
    <col min="772" max="772" width="10.5703125" customWidth="1"/>
    <col min="773" max="773" width="31.42578125" customWidth="1"/>
    <col min="774" max="774" width="28.42578125" customWidth="1"/>
    <col min="775" max="775" width="30.28515625" customWidth="1"/>
    <col min="1025" max="1025" width="76.7109375" customWidth="1"/>
    <col min="1026" max="1026" width="35.85546875" customWidth="1"/>
    <col min="1027" max="1027" width="30.140625" customWidth="1"/>
    <col min="1028" max="1028" width="10.5703125" customWidth="1"/>
    <col min="1029" max="1029" width="31.42578125" customWidth="1"/>
    <col min="1030" max="1030" width="28.42578125" customWidth="1"/>
    <col min="1031" max="1031" width="30.28515625" customWidth="1"/>
    <col min="1281" max="1281" width="76.7109375" customWidth="1"/>
    <col min="1282" max="1282" width="35.85546875" customWidth="1"/>
    <col min="1283" max="1283" width="30.140625" customWidth="1"/>
    <col min="1284" max="1284" width="10.5703125" customWidth="1"/>
    <col min="1285" max="1285" width="31.42578125" customWidth="1"/>
    <col min="1286" max="1286" width="28.42578125" customWidth="1"/>
    <col min="1287" max="1287" width="30.28515625" customWidth="1"/>
    <col min="1537" max="1537" width="76.7109375" customWidth="1"/>
    <col min="1538" max="1538" width="35.85546875" customWidth="1"/>
    <col min="1539" max="1539" width="30.140625" customWidth="1"/>
    <col min="1540" max="1540" width="10.5703125" customWidth="1"/>
    <col min="1541" max="1541" width="31.42578125" customWidth="1"/>
    <col min="1542" max="1542" width="28.42578125" customWidth="1"/>
    <col min="1543" max="1543" width="30.28515625" customWidth="1"/>
    <col min="1793" max="1793" width="76.7109375" customWidth="1"/>
    <col min="1794" max="1794" width="35.85546875" customWidth="1"/>
    <col min="1795" max="1795" width="30.140625" customWidth="1"/>
    <col min="1796" max="1796" width="10.5703125" customWidth="1"/>
    <col min="1797" max="1797" width="31.42578125" customWidth="1"/>
    <col min="1798" max="1798" width="28.42578125" customWidth="1"/>
    <col min="1799" max="1799" width="30.28515625" customWidth="1"/>
    <col min="2049" max="2049" width="76.7109375" customWidth="1"/>
    <col min="2050" max="2050" width="35.85546875" customWidth="1"/>
    <col min="2051" max="2051" width="30.140625" customWidth="1"/>
    <col min="2052" max="2052" width="10.5703125" customWidth="1"/>
    <col min="2053" max="2053" width="31.42578125" customWidth="1"/>
    <col min="2054" max="2054" width="28.42578125" customWidth="1"/>
    <col min="2055" max="2055" width="30.28515625" customWidth="1"/>
    <col min="2305" max="2305" width="76.7109375" customWidth="1"/>
    <col min="2306" max="2306" width="35.85546875" customWidth="1"/>
    <col min="2307" max="2307" width="30.140625" customWidth="1"/>
    <col min="2308" max="2308" width="10.5703125" customWidth="1"/>
    <col min="2309" max="2309" width="31.42578125" customWidth="1"/>
    <col min="2310" max="2310" width="28.42578125" customWidth="1"/>
    <col min="2311" max="2311" width="30.28515625" customWidth="1"/>
    <col min="2561" max="2561" width="76.7109375" customWidth="1"/>
    <col min="2562" max="2562" width="35.85546875" customWidth="1"/>
    <col min="2563" max="2563" width="30.140625" customWidth="1"/>
    <col min="2564" max="2564" width="10.5703125" customWidth="1"/>
    <col min="2565" max="2565" width="31.42578125" customWidth="1"/>
    <col min="2566" max="2566" width="28.42578125" customWidth="1"/>
    <col min="2567" max="2567" width="30.28515625" customWidth="1"/>
    <col min="2817" max="2817" width="76.7109375" customWidth="1"/>
    <col min="2818" max="2818" width="35.85546875" customWidth="1"/>
    <col min="2819" max="2819" width="30.140625" customWidth="1"/>
    <col min="2820" max="2820" width="10.5703125" customWidth="1"/>
    <col min="2821" max="2821" width="31.42578125" customWidth="1"/>
    <col min="2822" max="2822" width="28.42578125" customWidth="1"/>
    <col min="2823" max="2823" width="30.28515625" customWidth="1"/>
    <col min="3073" max="3073" width="76.7109375" customWidth="1"/>
    <col min="3074" max="3074" width="35.85546875" customWidth="1"/>
    <col min="3075" max="3075" width="30.140625" customWidth="1"/>
    <col min="3076" max="3076" width="10.5703125" customWidth="1"/>
    <col min="3077" max="3077" width="31.42578125" customWidth="1"/>
    <col min="3078" max="3078" width="28.42578125" customWidth="1"/>
    <col min="3079" max="3079" width="30.28515625" customWidth="1"/>
    <col min="3329" max="3329" width="76.7109375" customWidth="1"/>
    <col min="3330" max="3330" width="35.85546875" customWidth="1"/>
    <col min="3331" max="3331" width="30.140625" customWidth="1"/>
    <col min="3332" max="3332" width="10.5703125" customWidth="1"/>
    <col min="3333" max="3333" width="31.42578125" customWidth="1"/>
    <col min="3334" max="3334" width="28.42578125" customWidth="1"/>
    <col min="3335" max="3335" width="30.28515625" customWidth="1"/>
    <col min="3585" max="3585" width="76.7109375" customWidth="1"/>
    <col min="3586" max="3586" width="35.85546875" customWidth="1"/>
    <col min="3587" max="3587" width="30.140625" customWidth="1"/>
    <col min="3588" max="3588" width="10.5703125" customWidth="1"/>
    <col min="3589" max="3589" width="31.42578125" customWidth="1"/>
    <col min="3590" max="3590" width="28.42578125" customWidth="1"/>
    <col min="3591" max="3591" width="30.28515625" customWidth="1"/>
    <col min="3841" max="3841" width="76.7109375" customWidth="1"/>
    <col min="3842" max="3842" width="35.85546875" customWidth="1"/>
    <col min="3843" max="3843" width="30.140625" customWidth="1"/>
    <col min="3844" max="3844" width="10.5703125" customWidth="1"/>
    <col min="3845" max="3845" width="31.42578125" customWidth="1"/>
    <col min="3846" max="3846" width="28.42578125" customWidth="1"/>
    <col min="3847" max="3847" width="30.28515625" customWidth="1"/>
    <col min="4097" max="4097" width="76.7109375" customWidth="1"/>
    <col min="4098" max="4098" width="35.85546875" customWidth="1"/>
    <col min="4099" max="4099" width="30.140625" customWidth="1"/>
    <col min="4100" max="4100" width="10.5703125" customWidth="1"/>
    <col min="4101" max="4101" width="31.42578125" customWidth="1"/>
    <col min="4102" max="4102" width="28.42578125" customWidth="1"/>
    <col min="4103" max="4103" width="30.28515625" customWidth="1"/>
    <col min="4353" max="4353" width="76.7109375" customWidth="1"/>
    <col min="4354" max="4354" width="35.85546875" customWidth="1"/>
    <col min="4355" max="4355" width="30.140625" customWidth="1"/>
    <col min="4356" max="4356" width="10.5703125" customWidth="1"/>
    <col min="4357" max="4357" width="31.42578125" customWidth="1"/>
    <col min="4358" max="4358" width="28.42578125" customWidth="1"/>
    <col min="4359" max="4359" width="30.28515625" customWidth="1"/>
    <col min="4609" max="4609" width="76.7109375" customWidth="1"/>
    <col min="4610" max="4610" width="35.85546875" customWidth="1"/>
    <col min="4611" max="4611" width="30.140625" customWidth="1"/>
    <col min="4612" max="4612" width="10.5703125" customWidth="1"/>
    <col min="4613" max="4613" width="31.42578125" customWidth="1"/>
    <col min="4614" max="4614" width="28.42578125" customWidth="1"/>
    <col min="4615" max="4615" width="30.28515625" customWidth="1"/>
    <col min="4865" max="4865" width="76.7109375" customWidth="1"/>
    <col min="4866" max="4866" width="35.85546875" customWidth="1"/>
    <col min="4867" max="4867" width="30.140625" customWidth="1"/>
    <col min="4868" max="4868" width="10.5703125" customWidth="1"/>
    <col min="4869" max="4869" width="31.42578125" customWidth="1"/>
    <col min="4870" max="4870" width="28.42578125" customWidth="1"/>
    <col min="4871" max="4871" width="30.28515625" customWidth="1"/>
    <col min="5121" max="5121" width="76.7109375" customWidth="1"/>
    <col min="5122" max="5122" width="35.85546875" customWidth="1"/>
    <col min="5123" max="5123" width="30.140625" customWidth="1"/>
    <col min="5124" max="5124" width="10.5703125" customWidth="1"/>
    <col min="5125" max="5125" width="31.42578125" customWidth="1"/>
    <col min="5126" max="5126" width="28.42578125" customWidth="1"/>
    <col min="5127" max="5127" width="30.28515625" customWidth="1"/>
    <col min="5377" max="5377" width="76.7109375" customWidth="1"/>
    <col min="5378" max="5378" width="35.85546875" customWidth="1"/>
    <col min="5379" max="5379" width="30.140625" customWidth="1"/>
    <col min="5380" max="5380" width="10.5703125" customWidth="1"/>
    <col min="5381" max="5381" width="31.42578125" customWidth="1"/>
    <col min="5382" max="5382" width="28.42578125" customWidth="1"/>
    <col min="5383" max="5383" width="30.28515625" customWidth="1"/>
    <col min="5633" max="5633" width="76.7109375" customWidth="1"/>
    <col min="5634" max="5634" width="35.85546875" customWidth="1"/>
    <col min="5635" max="5635" width="30.140625" customWidth="1"/>
    <col min="5636" max="5636" width="10.5703125" customWidth="1"/>
    <col min="5637" max="5637" width="31.42578125" customWidth="1"/>
    <col min="5638" max="5638" width="28.42578125" customWidth="1"/>
    <col min="5639" max="5639" width="30.28515625" customWidth="1"/>
    <col min="5889" max="5889" width="76.7109375" customWidth="1"/>
    <col min="5890" max="5890" width="35.85546875" customWidth="1"/>
    <col min="5891" max="5891" width="30.140625" customWidth="1"/>
    <col min="5892" max="5892" width="10.5703125" customWidth="1"/>
    <col min="5893" max="5893" width="31.42578125" customWidth="1"/>
    <col min="5894" max="5894" width="28.42578125" customWidth="1"/>
    <col min="5895" max="5895" width="30.28515625" customWidth="1"/>
    <col min="6145" max="6145" width="76.7109375" customWidth="1"/>
    <col min="6146" max="6146" width="35.85546875" customWidth="1"/>
    <col min="6147" max="6147" width="30.140625" customWidth="1"/>
    <col min="6148" max="6148" width="10.5703125" customWidth="1"/>
    <col min="6149" max="6149" width="31.42578125" customWidth="1"/>
    <col min="6150" max="6150" width="28.42578125" customWidth="1"/>
    <col min="6151" max="6151" width="30.28515625" customWidth="1"/>
    <col min="6401" max="6401" width="76.7109375" customWidth="1"/>
    <col min="6402" max="6402" width="35.85546875" customWidth="1"/>
    <col min="6403" max="6403" width="30.140625" customWidth="1"/>
    <col min="6404" max="6404" width="10.5703125" customWidth="1"/>
    <col min="6405" max="6405" width="31.42578125" customWidth="1"/>
    <col min="6406" max="6406" width="28.42578125" customWidth="1"/>
    <col min="6407" max="6407" width="30.28515625" customWidth="1"/>
    <col min="6657" max="6657" width="76.7109375" customWidth="1"/>
    <col min="6658" max="6658" width="35.85546875" customWidth="1"/>
    <col min="6659" max="6659" width="30.140625" customWidth="1"/>
    <col min="6660" max="6660" width="10.5703125" customWidth="1"/>
    <col min="6661" max="6661" width="31.42578125" customWidth="1"/>
    <col min="6662" max="6662" width="28.42578125" customWidth="1"/>
    <col min="6663" max="6663" width="30.28515625" customWidth="1"/>
    <col min="6913" max="6913" width="76.7109375" customWidth="1"/>
    <col min="6914" max="6914" width="35.85546875" customWidth="1"/>
    <col min="6915" max="6915" width="30.140625" customWidth="1"/>
    <col min="6916" max="6916" width="10.5703125" customWidth="1"/>
    <col min="6917" max="6917" width="31.42578125" customWidth="1"/>
    <col min="6918" max="6918" width="28.42578125" customWidth="1"/>
    <col min="6919" max="6919" width="30.28515625" customWidth="1"/>
    <col min="7169" max="7169" width="76.7109375" customWidth="1"/>
    <col min="7170" max="7170" width="35.85546875" customWidth="1"/>
    <col min="7171" max="7171" width="30.140625" customWidth="1"/>
    <col min="7172" max="7172" width="10.5703125" customWidth="1"/>
    <col min="7173" max="7173" width="31.42578125" customWidth="1"/>
    <col min="7174" max="7174" width="28.42578125" customWidth="1"/>
    <col min="7175" max="7175" width="30.28515625" customWidth="1"/>
    <col min="7425" max="7425" width="76.7109375" customWidth="1"/>
    <col min="7426" max="7426" width="35.85546875" customWidth="1"/>
    <col min="7427" max="7427" width="30.140625" customWidth="1"/>
    <col min="7428" max="7428" width="10.5703125" customWidth="1"/>
    <col min="7429" max="7429" width="31.42578125" customWidth="1"/>
    <col min="7430" max="7430" width="28.42578125" customWidth="1"/>
    <col min="7431" max="7431" width="30.28515625" customWidth="1"/>
    <col min="7681" max="7681" width="76.7109375" customWidth="1"/>
    <col min="7682" max="7682" width="35.85546875" customWidth="1"/>
    <col min="7683" max="7683" width="30.140625" customWidth="1"/>
    <col min="7684" max="7684" width="10.5703125" customWidth="1"/>
    <col min="7685" max="7685" width="31.42578125" customWidth="1"/>
    <col min="7686" max="7686" width="28.42578125" customWidth="1"/>
    <col min="7687" max="7687" width="30.28515625" customWidth="1"/>
    <col min="7937" max="7937" width="76.7109375" customWidth="1"/>
    <col min="7938" max="7938" width="35.85546875" customWidth="1"/>
    <col min="7939" max="7939" width="30.140625" customWidth="1"/>
    <col min="7940" max="7940" width="10.5703125" customWidth="1"/>
    <col min="7941" max="7941" width="31.42578125" customWidth="1"/>
    <col min="7942" max="7942" width="28.42578125" customWidth="1"/>
    <col min="7943" max="7943" width="30.28515625" customWidth="1"/>
    <col min="8193" max="8193" width="76.7109375" customWidth="1"/>
    <col min="8194" max="8194" width="35.85546875" customWidth="1"/>
    <col min="8195" max="8195" width="30.140625" customWidth="1"/>
    <col min="8196" max="8196" width="10.5703125" customWidth="1"/>
    <col min="8197" max="8197" width="31.42578125" customWidth="1"/>
    <col min="8198" max="8198" width="28.42578125" customWidth="1"/>
    <col min="8199" max="8199" width="30.28515625" customWidth="1"/>
    <col min="8449" max="8449" width="76.7109375" customWidth="1"/>
    <col min="8450" max="8450" width="35.85546875" customWidth="1"/>
    <col min="8451" max="8451" width="30.140625" customWidth="1"/>
    <col min="8452" max="8452" width="10.5703125" customWidth="1"/>
    <col min="8453" max="8453" width="31.42578125" customWidth="1"/>
    <col min="8454" max="8454" width="28.42578125" customWidth="1"/>
    <col min="8455" max="8455" width="30.28515625" customWidth="1"/>
    <col min="8705" max="8705" width="76.7109375" customWidth="1"/>
    <col min="8706" max="8706" width="35.85546875" customWidth="1"/>
    <col min="8707" max="8707" width="30.140625" customWidth="1"/>
    <col min="8708" max="8708" width="10.5703125" customWidth="1"/>
    <col min="8709" max="8709" width="31.42578125" customWidth="1"/>
    <col min="8710" max="8710" width="28.42578125" customWidth="1"/>
    <col min="8711" max="8711" width="30.28515625" customWidth="1"/>
    <col min="8961" max="8961" width="76.7109375" customWidth="1"/>
    <col min="8962" max="8962" width="35.85546875" customWidth="1"/>
    <col min="8963" max="8963" width="30.140625" customWidth="1"/>
    <col min="8964" max="8964" width="10.5703125" customWidth="1"/>
    <col min="8965" max="8965" width="31.42578125" customWidth="1"/>
    <col min="8966" max="8966" width="28.42578125" customWidth="1"/>
    <col min="8967" max="8967" width="30.28515625" customWidth="1"/>
    <col min="9217" max="9217" width="76.7109375" customWidth="1"/>
    <col min="9218" max="9218" width="35.85546875" customWidth="1"/>
    <col min="9219" max="9219" width="30.140625" customWidth="1"/>
    <col min="9220" max="9220" width="10.5703125" customWidth="1"/>
    <col min="9221" max="9221" width="31.42578125" customWidth="1"/>
    <col min="9222" max="9222" width="28.42578125" customWidth="1"/>
    <col min="9223" max="9223" width="30.28515625" customWidth="1"/>
    <col min="9473" max="9473" width="76.7109375" customWidth="1"/>
    <col min="9474" max="9474" width="35.85546875" customWidth="1"/>
    <col min="9475" max="9475" width="30.140625" customWidth="1"/>
    <col min="9476" max="9476" width="10.5703125" customWidth="1"/>
    <col min="9477" max="9477" width="31.42578125" customWidth="1"/>
    <col min="9478" max="9478" width="28.42578125" customWidth="1"/>
    <col min="9479" max="9479" width="30.28515625" customWidth="1"/>
    <col min="9729" max="9729" width="76.7109375" customWidth="1"/>
    <col min="9730" max="9730" width="35.85546875" customWidth="1"/>
    <col min="9731" max="9731" width="30.140625" customWidth="1"/>
    <col min="9732" max="9732" width="10.5703125" customWidth="1"/>
    <col min="9733" max="9733" width="31.42578125" customWidth="1"/>
    <col min="9734" max="9734" width="28.42578125" customWidth="1"/>
    <col min="9735" max="9735" width="30.28515625" customWidth="1"/>
    <col min="9985" max="9985" width="76.7109375" customWidth="1"/>
    <col min="9986" max="9986" width="35.85546875" customWidth="1"/>
    <col min="9987" max="9987" width="30.140625" customWidth="1"/>
    <col min="9988" max="9988" width="10.5703125" customWidth="1"/>
    <col min="9989" max="9989" width="31.42578125" customWidth="1"/>
    <col min="9990" max="9990" width="28.42578125" customWidth="1"/>
    <col min="9991" max="9991" width="30.28515625" customWidth="1"/>
    <col min="10241" max="10241" width="76.7109375" customWidth="1"/>
    <col min="10242" max="10242" width="35.85546875" customWidth="1"/>
    <col min="10243" max="10243" width="30.140625" customWidth="1"/>
    <col min="10244" max="10244" width="10.5703125" customWidth="1"/>
    <col min="10245" max="10245" width="31.42578125" customWidth="1"/>
    <col min="10246" max="10246" width="28.42578125" customWidth="1"/>
    <col min="10247" max="10247" width="30.28515625" customWidth="1"/>
    <col min="10497" max="10497" width="76.7109375" customWidth="1"/>
    <col min="10498" max="10498" width="35.85546875" customWidth="1"/>
    <col min="10499" max="10499" width="30.140625" customWidth="1"/>
    <col min="10500" max="10500" width="10.5703125" customWidth="1"/>
    <col min="10501" max="10501" width="31.42578125" customWidth="1"/>
    <col min="10502" max="10502" width="28.42578125" customWidth="1"/>
    <col min="10503" max="10503" width="30.28515625" customWidth="1"/>
    <col min="10753" max="10753" width="76.7109375" customWidth="1"/>
    <col min="10754" max="10754" width="35.85546875" customWidth="1"/>
    <col min="10755" max="10755" width="30.140625" customWidth="1"/>
    <col min="10756" max="10756" width="10.5703125" customWidth="1"/>
    <col min="10757" max="10757" width="31.42578125" customWidth="1"/>
    <col min="10758" max="10758" width="28.42578125" customWidth="1"/>
    <col min="10759" max="10759" width="30.28515625" customWidth="1"/>
    <col min="11009" max="11009" width="76.7109375" customWidth="1"/>
    <col min="11010" max="11010" width="35.85546875" customWidth="1"/>
    <col min="11011" max="11011" width="30.140625" customWidth="1"/>
    <col min="11012" max="11012" width="10.5703125" customWidth="1"/>
    <col min="11013" max="11013" width="31.42578125" customWidth="1"/>
    <col min="11014" max="11014" width="28.42578125" customWidth="1"/>
    <col min="11015" max="11015" width="30.28515625" customWidth="1"/>
    <col min="11265" max="11265" width="76.7109375" customWidth="1"/>
    <col min="11266" max="11266" width="35.85546875" customWidth="1"/>
    <col min="11267" max="11267" width="30.140625" customWidth="1"/>
    <col min="11268" max="11268" width="10.5703125" customWidth="1"/>
    <col min="11269" max="11269" width="31.42578125" customWidth="1"/>
    <col min="11270" max="11270" width="28.42578125" customWidth="1"/>
    <col min="11271" max="11271" width="30.28515625" customWidth="1"/>
    <col min="11521" max="11521" width="76.7109375" customWidth="1"/>
    <col min="11522" max="11522" width="35.85546875" customWidth="1"/>
    <col min="11523" max="11523" width="30.140625" customWidth="1"/>
    <col min="11524" max="11524" width="10.5703125" customWidth="1"/>
    <col min="11525" max="11525" width="31.42578125" customWidth="1"/>
    <col min="11526" max="11526" width="28.42578125" customWidth="1"/>
    <col min="11527" max="11527" width="30.28515625" customWidth="1"/>
    <col min="11777" max="11777" width="76.7109375" customWidth="1"/>
    <col min="11778" max="11778" width="35.85546875" customWidth="1"/>
    <col min="11779" max="11779" width="30.140625" customWidth="1"/>
    <col min="11780" max="11780" width="10.5703125" customWidth="1"/>
    <col min="11781" max="11781" width="31.42578125" customWidth="1"/>
    <col min="11782" max="11782" width="28.42578125" customWidth="1"/>
    <col min="11783" max="11783" width="30.28515625" customWidth="1"/>
    <col min="12033" max="12033" width="76.7109375" customWidth="1"/>
    <col min="12034" max="12034" width="35.85546875" customWidth="1"/>
    <col min="12035" max="12035" width="30.140625" customWidth="1"/>
    <col min="12036" max="12036" width="10.5703125" customWidth="1"/>
    <col min="12037" max="12037" width="31.42578125" customWidth="1"/>
    <col min="12038" max="12038" width="28.42578125" customWidth="1"/>
    <col min="12039" max="12039" width="30.28515625" customWidth="1"/>
    <col min="12289" max="12289" width="76.7109375" customWidth="1"/>
    <col min="12290" max="12290" width="35.85546875" customWidth="1"/>
    <col min="12291" max="12291" width="30.140625" customWidth="1"/>
    <col min="12292" max="12292" width="10.5703125" customWidth="1"/>
    <col min="12293" max="12293" width="31.42578125" customWidth="1"/>
    <col min="12294" max="12294" width="28.42578125" customWidth="1"/>
    <col min="12295" max="12295" width="30.28515625" customWidth="1"/>
    <col min="12545" max="12545" width="76.7109375" customWidth="1"/>
    <col min="12546" max="12546" width="35.85546875" customWidth="1"/>
    <col min="12547" max="12547" width="30.140625" customWidth="1"/>
    <col min="12548" max="12548" width="10.5703125" customWidth="1"/>
    <col min="12549" max="12549" width="31.42578125" customWidth="1"/>
    <col min="12550" max="12550" width="28.42578125" customWidth="1"/>
    <col min="12551" max="12551" width="30.28515625" customWidth="1"/>
    <col min="12801" max="12801" width="76.7109375" customWidth="1"/>
    <col min="12802" max="12802" width="35.85546875" customWidth="1"/>
    <col min="12803" max="12803" width="30.140625" customWidth="1"/>
    <col min="12804" max="12804" width="10.5703125" customWidth="1"/>
    <col min="12805" max="12805" width="31.42578125" customWidth="1"/>
    <col min="12806" max="12806" width="28.42578125" customWidth="1"/>
    <col min="12807" max="12807" width="30.28515625" customWidth="1"/>
    <col min="13057" max="13057" width="76.7109375" customWidth="1"/>
    <col min="13058" max="13058" width="35.85546875" customWidth="1"/>
    <col min="13059" max="13059" width="30.140625" customWidth="1"/>
    <col min="13060" max="13060" width="10.5703125" customWidth="1"/>
    <col min="13061" max="13061" width="31.42578125" customWidth="1"/>
    <col min="13062" max="13062" width="28.42578125" customWidth="1"/>
    <col min="13063" max="13063" width="30.28515625" customWidth="1"/>
    <col min="13313" max="13313" width="76.7109375" customWidth="1"/>
    <col min="13314" max="13314" width="35.85546875" customWidth="1"/>
    <col min="13315" max="13315" width="30.140625" customWidth="1"/>
    <col min="13316" max="13316" width="10.5703125" customWidth="1"/>
    <col min="13317" max="13317" width="31.42578125" customWidth="1"/>
    <col min="13318" max="13318" width="28.42578125" customWidth="1"/>
    <col min="13319" max="13319" width="30.28515625" customWidth="1"/>
    <col min="13569" max="13569" width="76.7109375" customWidth="1"/>
    <col min="13570" max="13570" width="35.85546875" customWidth="1"/>
    <col min="13571" max="13571" width="30.140625" customWidth="1"/>
    <col min="13572" max="13572" width="10.5703125" customWidth="1"/>
    <col min="13573" max="13573" width="31.42578125" customWidth="1"/>
    <col min="13574" max="13574" width="28.42578125" customWidth="1"/>
    <col min="13575" max="13575" width="30.28515625" customWidth="1"/>
    <col min="13825" max="13825" width="76.7109375" customWidth="1"/>
    <col min="13826" max="13826" width="35.85546875" customWidth="1"/>
    <col min="13827" max="13827" width="30.140625" customWidth="1"/>
    <col min="13828" max="13828" width="10.5703125" customWidth="1"/>
    <col min="13829" max="13829" width="31.42578125" customWidth="1"/>
    <col min="13830" max="13830" width="28.42578125" customWidth="1"/>
    <col min="13831" max="13831" width="30.28515625" customWidth="1"/>
    <col min="14081" max="14081" width="76.7109375" customWidth="1"/>
    <col min="14082" max="14082" width="35.85546875" customWidth="1"/>
    <col min="14083" max="14083" width="30.140625" customWidth="1"/>
    <col min="14084" max="14084" width="10.5703125" customWidth="1"/>
    <col min="14085" max="14085" width="31.42578125" customWidth="1"/>
    <col min="14086" max="14086" width="28.42578125" customWidth="1"/>
    <col min="14087" max="14087" width="30.28515625" customWidth="1"/>
    <col min="14337" max="14337" width="76.7109375" customWidth="1"/>
    <col min="14338" max="14338" width="35.85546875" customWidth="1"/>
    <col min="14339" max="14339" width="30.140625" customWidth="1"/>
    <col min="14340" max="14340" width="10.5703125" customWidth="1"/>
    <col min="14341" max="14341" width="31.42578125" customWidth="1"/>
    <col min="14342" max="14342" width="28.42578125" customWidth="1"/>
    <col min="14343" max="14343" width="30.28515625" customWidth="1"/>
    <col min="14593" max="14593" width="76.7109375" customWidth="1"/>
    <col min="14594" max="14594" width="35.85546875" customWidth="1"/>
    <col min="14595" max="14595" width="30.140625" customWidth="1"/>
    <col min="14596" max="14596" width="10.5703125" customWidth="1"/>
    <col min="14597" max="14597" width="31.42578125" customWidth="1"/>
    <col min="14598" max="14598" width="28.42578125" customWidth="1"/>
    <col min="14599" max="14599" width="30.28515625" customWidth="1"/>
    <col min="14849" max="14849" width="76.7109375" customWidth="1"/>
    <col min="14850" max="14850" width="35.85546875" customWidth="1"/>
    <col min="14851" max="14851" width="30.140625" customWidth="1"/>
    <col min="14852" max="14852" width="10.5703125" customWidth="1"/>
    <col min="14853" max="14853" width="31.42578125" customWidth="1"/>
    <col min="14854" max="14854" width="28.42578125" customWidth="1"/>
    <col min="14855" max="14855" width="30.28515625" customWidth="1"/>
    <col min="15105" max="15105" width="76.7109375" customWidth="1"/>
    <col min="15106" max="15106" width="35.85546875" customWidth="1"/>
    <col min="15107" max="15107" width="30.140625" customWidth="1"/>
    <col min="15108" max="15108" width="10.5703125" customWidth="1"/>
    <col min="15109" max="15109" width="31.42578125" customWidth="1"/>
    <col min="15110" max="15110" width="28.42578125" customWidth="1"/>
    <col min="15111" max="15111" width="30.28515625" customWidth="1"/>
    <col min="15361" max="15361" width="76.7109375" customWidth="1"/>
    <col min="15362" max="15362" width="35.85546875" customWidth="1"/>
    <col min="15363" max="15363" width="30.140625" customWidth="1"/>
    <col min="15364" max="15364" width="10.5703125" customWidth="1"/>
    <col min="15365" max="15365" width="31.42578125" customWidth="1"/>
    <col min="15366" max="15366" width="28.42578125" customWidth="1"/>
    <col min="15367" max="15367" width="30.28515625" customWidth="1"/>
    <col min="15617" max="15617" width="76.7109375" customWidth="1"/>
    <col min="15618" max="15618" width="35.85546875" customWidth="1"/>
    <col min="15619" max="15619" width="30.140625" customWidth="1"/>
    <col min="15620" max="15620" width="10.5703125" customWidth="1"/>
    <col min="15621" max="15621" width="31.42578125" customWidth="1"/>
    <col min="15622" max="15622" width="28.42578125" customWidth="1"/>
    <col min="15623" max="15623" width="30.28515625" customWidth="1"/>
    <col min="15873" max="15873" width="76.7109375" customWidth="1"/>
    <col min="15874" max="15874" width="35.85546875" customWidth="1"/>
    <col min="15875" max="15875" width="30.140625" customWidth="1"/>
    <col min="15876" max="15876" width="10.5703125" customWidth="1"/>
    <col min="15877" max="15877" width="31.42578125" customWidth="1"/>
    <col min="15878" max="15878" width="28.42578125" customWidth="1"/>
    <col min="15879" max="15879" width="30.28515625" customWidth="1"/>
    <col min="16129" max="16129" width="76.7109375" customWidth="1"/>
    <col min="16130" max="16130" width="35.85546875" customWidth="1"/>
    <col min="16131" max="16131" width="30.140625" customWidth="1"/>
    <col min="16132" max="16132" width="10.5703125" customWidth="1"/>
    <col min="16133" max="16133" width="31.42578125" customWidth="1"/>
    <col min="16134" max="16134" width="28.42578125" customWidth="1"/>
    <col min="16135" max="16135" width="30.28515625" customWidth="1"/>
  </cols>
  <sheetData>
    <row r="1" spans="1:7" s="30" customFormat="1" ht="69.75" customHeight="1" x14ac:dyDescent="0.3">
      <c r="A1" s="101" t="s">
        <v>67</v>
      </c>
      <c r="B1" s="101"/>
      <c r="C1" s="101"/>
      <c r="D1" s="101"/>
      <c r="E1" s="101"/>
      <c r="F1" s="101"/>
      <c r="G1" s="101"/>
    </row>
    <row r="2" spans="1:7" s="30" customFormat="1" ht="22.5" x14ac:dyDescent="0.3">
      <c r="A2" s="101" t="s">
        <v>68</v>
      </c>
      <c r="B2" s="101"/>
      <c r="C2" s="101"/>
      <c r="D2" s="101"/>
      <c r="E2" s="101"/>
      <c r="F2" s="101"/>
      <c r="G2" s="101"/>
    </row>
    <row r="3" spans="1:7" s="30" customFormat="1" ht="22.5" x14ac:dyDescent="0.3">
      <c r="A3" s="101" t="s">
        <v>2</v>
      </c>
      <c r="B3" s="101"/>
      <c r="C3" s="101"/>
      <c r="D3" s="101"/>
      <c r="E3" s="101"/>
      <c r="F3" s="101"/>
      <c r="G3" s="101"/>
    </row>
    <row r="4" spans="1:7" s="30" customFormat="1" ht="22.5" x14ac:dyDescent="0.3">
      <c r="A4" s="101" t="s">
        <v>69</v>
      </c>
      <c r="B4" s="101"/>
      <c r="C4" s="101"/>
      <c r="D4" s="101"/>
      <c r="E4" s="101"/>
      <c r="F4" s="101"/>
      <c r="G4" s="101"/>
    </row>
    <row r="5" spans="1:7" s="30" customFormat="1" ht="59.25" customHeight="1" x14ac:dyDescent="0.3">
      <c r="A5" s="101" t="s">
        <v>221</v>
      </c>
      <c r="B5" s="101"/>
      <c r="C5" s="101"/>
      <c r="D5" s="101"/>
      <c r="E5" s="101"/>
      <c r="F5" s="101"/>
      <c r="G5" s="101"/>
    </row>
    <row r="6" spans="1:7" s="30" customFormat="1" ht="18.75" x14ac:dyDescent="0.3">
      <c r="A6" s="31"/>
      <c r="B6" s="31"/>
      <c r="C6" s="31"/>
      <c r="D6" s="31"/>
      <c r="E6" s="31"/>
      <c r="F6" s="32"/>
      <c r="G6" s="32"/>
    </row>
    <row r="7" spans="1:7" s="30" customFormat="1" ht="90" customHeight="1" thickBot="1" x14ac:dyDescent="0.4">
      <c r="A7" s="102" t="s">
        <v>70</v>
      </c>
      <c r="B7" s="102"/>
      <c r="C7" s="102"/>
      <c r="D7" s="102"/>
      <c r="E7" s="102"/>
      <c r="F7" s="102"/>
      <c r="G7" s="102"/>
    </row>
    <row r="8" spans="1:7" s="30" customFormat="1" ht="26.25" x14ac:dyDescent="0.4">
      <c r="A8" s="95" t="s">
        <v>5</v>
      </c>
      <c r="B8" s="96"/>
      <c r="C8" s="96"/>
      <c r="D8" s="96"/>
      <c r="E8" s="96"/>
      <c r="F8" s="96"/>
      <c r="G8" s="97"/>
    </row>
    <row r="9" spans="1:7" s="30" customFormat="1" ht="76.5" x14ac:dyDescent="0.25">
      <c r="A9" s="33" t="s">
        <v>6</v>
      </c>
      <c r="B9" s="34" t="s">
        <v>7</v>
      </c>
      <c r="C9" s="34" t="s">
        <v>71</v>
      </c>
      <c r="D9" s="34" t="s">
        <v>72</v>
      </c>
      <c r="E9" s="34" t="s">
        <v>8</v>
      </c>
      <c r="F9" s="34" t="s">
        <v>9</v>
      </c>
      <c r="G9" s="34" t="s">
        <v>10</v>
      </c>
    </row>
    <row r="10" spans="1:7" s="30" customFormat="1" ht="25.5" x14ac:dyDescent="0.35">
      <c r="A10" s="35" t="s">
        <v>11</v>
      </c>
      <c r="B10" s="36" t="s">
        <v>12</v>
      </c>
      <c r="C10" s="36"/>
      <c r="D10" s="36"/>
      <c r="E10" s="37">
        <f>E11+E15+E21+E25+E31+E35</f>
        <v>7097.9800000000005</v>
      </c>
      <c r="F10" s="37">
        <f>F11+F15+F21+F25+F31+F35</f>
        <v>7325.78</v>
      </c>
      <c r="G10" s="37">
        <f>G11+G15+G21+G25+G31+G35</f>
        <v>7592.3099999999995</v>
      </c>
    </row>
    <row r="11" spans="1:7" s="30" customFormat="1" ht="88.5" customHeight="1" x14ac:dyDescent="0.35">
      <c r="A11" s="38" t="s">
        <v>73</v>
      </c>
      <c r="B11" s="39" t="s">
        <v>14</v>
      </c>
      <c r="C11" s="40"/>
      <c r="D11" s="40"/>
      <c r="E11" s="41">
        <f>E14</f>
        <v>1115.08</v>
      </c>
      <c r="F11" s="41">
        <f>F14</f>
        <v>1177.9100000000001</v>
      </c>
      <c r="G11" s="41">
        <f>G14</f>
        <v>1225.08</v>
      </c>
    </row>
    <row r="12" spans="1:7" s="30" customFormat="1" ht="52.5" x14ac:dyDescent="0.4">
      <c r="A12" s="42" t="s">
        <v>74</v>
      </c>
      <c r="B12" s="43" t="s">
        <v>14</v>
      </c>
      <c r="C12" s="44" t="s">
        <v>75</v>
      </c>
      <c r="D12" s="44"/>
      <c r="E12" s="45">
        <f>E14</f>
        <v>1115.08</v>
      </c>
      <c r="F12" s="45">
        <f>F14</f>
        <v>1177.9100000000001</v>
      </c>
      <c r="G12" s="45">
        <f>G14</f>
        <v>1225.08</v>
      </c>
    </row>
    <row r="13" spans="1:7" s="30" customFormat="1" ht="26.25" x14ac:dyDescent="0.4">
      <c r="A13" s="46" t="s">
        <v>76</v>
      </c>
      <c r="B13" s="47" t="s">
        <v>14</v>
      </c>
      <c r="C13" s="47" t="s">
        <v>77</v>
      </c>
      <c r="D13" s="47"/>
      <c r="E13" s="48">
        <f>E14</f>
        <v>1115.08</v>
      </c>
      <c r="F13" s="48">
        <f>F14</f>
        <v>1177.9100000000001</v>
      </c>
      <c r="G13" s="48">
        <f>G14</f>
        <v>1225.08</v>
      </c>
    </row>
    <row r="14" spans="1:7" s="30" customFormat="1" ht="157.5" x14ac:dyDescent="0.4">
      <c r="A14" s="46" t="s">
        <v>78</v>
      </c>
      <c r="B14" s="47" t="s">
        <v>14</v>
      </c>
      <c r="C14" s="47" t="s">
        <v>77</v>
      </c>
      <c r="D14" s="47" t="s">
        <v>79</v>
      </c>
      <c r="E14" s="49">
        <v>1115.08</v>
      </c>
      <c r="F14" s="49">
        <v>1177.9100000000001</v>
      </c>
      <c r="G14" s="49">
        <v>1225.08</v>
      </c>
    </row>
    <row r="15" spans="1:7" s="30" customFormat="1" ht="148.5" customHeight="1" x14ac:dyDescent="0.35">
      <c r="A15" s="38" t="s">
        <v>80</v>
      </c>
      <c r="B15" s="40" t="s">
        <v>16</v>
      </c>
      <c r="C15" s="40"/>
      <c r="D15" s="40"/>
      <c r="E15" s="41">
        <f>E18+E19+E20</f>
        <v>5642.77</v>
      </c>
      <c r="F15" s="41">
        <f>F18+F19+F20</f>
        <v>5923.76</v>
      </c>
      <c r="G15" s="41">
        <f>G18+G19+G20</f>
        <v>6144.84</v>
      </c>
    </row>
    <row r="16" spans="1:7" s="30" customFormat="1" ht="84" customHeight="1" x14ac:dyDescent="0.4">
      <c r="A16" s="42" t="s">
        <v>81</v>
      </c>
      <c r="B16" s="44" t="s">
        <v>16</v>
      </c>
      <c r="C16" s="44" t="s">
        <v>82</v>
      </c>
      <c r="D16" s="44"/>
      <c r="E16" s="45">
        <f>E15</f>
        <v>5642.77</v>
      </c>
      <c r="F16" s="45">
        <f>F15</f>
        <v>5923.76</v>
      </c>
      <c r="G16" s="45">
        <f>G15</f>
        <v>6144.84</v>
      </c>
    </row>
    <row r="17" spans="1:7" s="30" customFormat="1" ht="42" customHeight="1" x14ac:dyDescent="0.4">
      <c r="A17" s="46" t="s">
        <v>83</v>
      </c>
      <c r="B17" s="47" t="s">
        <v>16</v>
      </c>
      <c r="C17" s="47" t="s">
        <v>84</v>
      </c>
      <c r="D17" s="47"/>
      <c r="E17" s="48">
        <f>E15</f>
        <v>5642.77</v>
      </c>
      <c r="F17" s="48">
        <f>F15</f>
        <v>5923.76</v>
      </c>
      <c r="G17" s="48">
        <f>G15</f>
        <v>6144.84</v>
      </c>
    </row>
    <row r="18" spans="1:7" s="30" customFormat="1" ht="174" customHeight="1" x14ac:dyDescent="0.4">
      <c r="A18" s="46" t="s">
        <v>78</v>
      </c>
      <c r="B18" s="47" t="s">
        <v>16</v>
      </c>
      <c r="C18" s="47" t="s">
        <v>84</v>
      </c>
      <c r="D18" s="47" t="s">
        <v>79</v>
      </c>
      <c r="E18" s="48">
        <v>5232.7700000000004</v>
      </c>
      <c r="F18" s="48">
        <v>5513.76</v>
      </c>
      <c r="G18" s="48">
        <v>5734.84</v>
      </c>
    </row>
    <row r="19" spans="1:7" s="30" customFormat="1" ht="78.75" x14ac:dyDescent="0.4">
      <c r="A19" s="46" t="s">
        <v>85</v>
      </c>
      <c r="B19" s="47" t="s">
        <v>16</v>
      </c>
      <c r="C19" s="47" t="s">
        <v>84</v>
      </c>
      <c r="D19" s="47" t="s">
        <v>86</v>
      </c>
      <c r="E19" s="48">
        <v>395</v>
      </c>
      <c r="F19" s="48">
        <v>395</v>
      </c>
      <c r="G19" s="48">
        <v>395</v>
      </c>
    </row>
    <row r="20" spans="1:7" s="30" customFormat="1" ht="26.25" x14ac:dyDescent="0.4">
      <c r="A20" s="46" t="s">
        <v>87</v>
      </c>
      <c r="B20" s="47" t="s">
        <v>16</v>
      </c>
      <c r="C20" s="47" t="s">
        <v>84</v>
      </c>
      <c r="D20" s="47" t="s">
        <v>88</v>
      </c>
      <c r="E20" s="48">
        <v>15</v>
      </c>
      <c r="F20" s="48">
        <v>15</v>
      </c>
      <c r="G20" s="48">
        <v>15</v>
      </c>
    </row>
    <row r="21" spans="1:7" s="30" customFormat="1" ht="115.5" customHeight="1" x14ac:dyDescent="0.4">
      <c r="A21" s="38" t="s">
        <v>17</v>
      </c>
      <c r="B21" s="40" t="s">
        <v>18</v>
      </c>
      <c r="C21" s="47"/>
      <c r="D21" s="47"/>
      <c r="E21" s="41">
        <f>E24</f>
        <v>41.1</v>
      </c>
      <c r="F21" s="41">
        <f>F24</f>
        <v>45.08</v>
      </c>
      <c r="G21" s="41">
        <f>G24</f>
        <v>43.36</v>
      </c>
    </row>
    <row r="22" spans="1:7" s="30" customFormat="1" ht="66" customHeight="1" x14ac:dyDescent="0.4">
      <c r="A22" s="42" t="s">
        <v>89</v>
      </c>
      <c r="B22" s="44" t="s">
        <v>18</v>
      </c>
      <c r="C22" s="44" t="s">
        <v>90</v>
      </c>
      <c r="D22" s="47"/>
      <c r="E22" s="45">
        <f>E24</f>
        <v>41.1</v>
      </c>
      <c r="F22" s="45">
        <f>F24</f>
        <v>45.08</v>
      </c>
      <c r="G22" s="45">
        <f>G24</f>
        <v>43.36</v>
      </c>
    </row>
    <row r="23" spans="1:7" s="30" customFormat="1" ht="52.5" x14ac:dyDescent="0.4">
      <c r="A23" s="46" t="s">
        <v>91</v>
      </c>
      <c r="B23" s="47" t="s">
        <v>18</v>
      </c>
      <c r="C23" s="47" t="s">
        <v>92</v>
      </c>
      <c r="D23" s="47"/>
      <c r="E23" s="48">
        <f>E24</f>
        <v>41.1</v>
      </c>
      <c r="F23" s="48">
        <f>F24</f>
        <v>45.08</v>
      </c>
      <c r="G23" s="48">
        <f>G24</f>
        <v>43.36</v>
      </c>
    </row>
    <row r="24" spans="1:7" s="30" customFormat="1" ht="26.25" x14ac:dyDescent="0.4">
      <c r="A24" s="46" t="s">
        <v>93</v>
      </c>
      <c r="B24" s="47" t="s">
        <v>18</v>
      </c>
      <c r="C24" s="47" t="s">
        <v>92</v>
      </c>
      <c r="D24" s="47" t="s">
        <v>94</v>
      </c>
      <c r="E24" s="48">
        <v>41.1</v>
      </c>
      <c r="F24" s="48">
        <v>45.08</v>
      </c>
      <c r="G24" s="50">
        <v>43.36</v>
      </c>
    </row>
    <row r="25" spans="1:7" s="30" customFormat="1" ht="51.75" hidden="1" x14ac:dyDescent="0.4">
      <c r="A25" s="38" t="s">
        <v>95</v>
      </c>
      <c r="B25" s="40" t="s">
        <v>96</v>
      </c>
      <c r="C25" s="47"/>
      <c r="D25" s="47"/>
      <c r="E25" s="41">
        <v>0</v>
      </c>
      <c r="F25" s="41">
        <v>0</v>
      </c>
      <c r="G25" s="41">
        <v>0</v>
      </c>
    </row>
    <row r="26" spans="1:7" s="30" customFormat="1" ht="26.25" hidden="1" x14ac:dyDescent="0.4">
      <c r="A26" s="42" t="s">
        <v>97</v>
      </c>
      <c r="B26" s="40" t="s">
        <v>96</v>
      </c>
      <c r="C26" s="47" t="s">
        <v>98</v>
      </c>
      <c r="D26" s="47"/>
      <c r="E26" s="41">
        <v>0</v>
      </c>
      <c r="F26" s="41">
        <v>0</v>
      </c>
      <c r="G26" s="41">
        <v>0</v>
      </c>
    </row>
    <row r="27" spans="1:7" s="30" customFormat="1" ht="26.25" hidden="1" x14ac:dyDescent="0.4">
      <c r="A27" s="42" t="s">
        <v>99</v>
      </c>
      <c r="B27" s="40" t="s">
        <v>96</v>
      </c>
      <c r="C27" s="47" t="s">
        <v>100</v>
      </c>
      <c r="D27" s="47"/>
      <c r="E27" s="41">
        <v>0</v>
      </c>
      <c r="F27" s="41">
        <v>0</v>
      </c>
      <c r="G27" s="41">
        <v>0</v>
      </c>
    </row>
    <row r="28" spans="1:7" s="30" customFormat="1" ht="26.25" hidden="1" x14ac:dyDescent="0.4">
      <c r="A28" s="42" t="s">
        <v>87</v>
      </c>
      <c r="B28" s="40" t="s">
        <v>96</v>
      </c>
      <c r="C28" s="47" t="s">
        <v>100</v>
      </c>
      <c r="D28" s="47" t="s">
        <v>88</v>
      </c>
      <c r="E28" s="41">
        <v>0</v>
      </c>
      <c r="F28" s="41">
        <v>0</v>
      </c>
      <c r="G28" s="41">
        <v>0</v>
      </c>
    </row>
    <row r="29" spans="1:7" s="30" customFormat="1" ht="52.5" hidden="1" x14ac:dyDescent="0.4">
      <c r="A29" s="42" t="s">
        <v>101</v>
      </c>
      <c r="B29" s="40" t="s">
        <v>96</v>
      </c>
      <c r="C29" s="47" t="s">
        <v>102</v>
      </c>
      <c r="D29" s="47"/>
      <c r="E29" s="41">
        <v>0</v>
      </c>
      <c r="F29" s="41">
        <v>0</v>
      </c>
      <c r="G29" s="41">
        <v>0</v>
      </c>
    </row>
    <row r="30" spans="1:7" s="30" customFormat="1" ht="26.25" hidden="1" x14ac:dyDescent="0.4">
      <c r="A30" s="42" t="s">
        <v>87</v>
      </c>
      <c r="B30" s="40" t="s">
        <v>96</v>
      </c>
      <c r="C30" s="47" t="s">
        <v>102</v>
      </c>
      <c r="D30" s="47" t="s">
        <v>88</v>
      </c>
      <c r="E30" s="41">
        <v>0</v>
      </c>
      <c r="F30" s="41">
        <v>0</v>
      </c>
      <c r="G30" s="41">
        <v>0</v>
      </c>
    </row>
    <row r="31" spans="1:7" s="30" customFormat="1" ht="25.5" x14ac:dyDescent="0.35">
      <c r="A31" s="38" t="s">
        <v>19</v>
      </c>
      <c r="B31" s="40" t="s">
        <v>20</v>
      </c>
      <c r="C31" s="40"/>
      <c r="D31" s="40"/>
      <c r="E31" s="37">
        <f>E34</f>
        <v>30</v>
      </c>
      <c r="F31" s="37">
        <f>F34</f>
        <v>30</v>
      </c>
      <c r="G31" s="37">
        <f>G34</f>
        <v>30</v>
      </c>
    </row>
    <row r="32" spans="1:7" s="30" customFormat="1" ht="26.25" x14ac:dyDescent="0.4">
      <c r="A32" s="42" t="s">
        <v>103</v>
      </c>
      <c r="B32" s="44" t="s">
        <v>20</v>
      </c>
      <c r="C32" s="44" t="s">
        <v>104</v>
      </c>
      <c r="D32" s="44"/>
      <c r="E32" s="48">
        <f t="shared" ref="E32:G33" si="0">E33</f>
        <v>30</v>
      </c>
      <c r="F32" s="48">
        <f t="shared" si="0"/>
        <v>30</v>
      </c>
      <c r="G32" s="48">
        <f t="shared" si="0"/>
        <v>30</v>
      </c>
    </row>
    <row r="33" spans="1:7" s="30" customFormat="1" ht="52.5" x14ac:dyDescent="0.4">
      <c r="A33" s="46" t="s">
        <v>105</v>
      </c>
      <c r="B33" s="47" t="s">
        <v>20</v>
      </c>
      <c r="C33" s="47" t="s">
        <v>106</v>
      </c>
      <c r="D33" s="47"/>
      <c r="E33" s="48">
        <f t="shared" si="0"/>
        <v>30</v>
      </c>
      <c r="F33" s="48">
        <f t="shared" si="0"/>
        <v>30</v>
      </c>
      <c r="G33" s="48">
        <f t="shared" si="0"/>
        <v>30</v>
      </c>
    </row>
    <row r="34" spans="1:7" s="30" customFormat="1" ht="26.25" x14ac:dyDescent="0.4">
      <c r="A34" s="46" t="s">
        <v>87</v>
      </c>
      <c r="B34" s="47" t="s">
        <v>20</v>
      </c>
      <c r="C34" s="47" t="s">
        <v>106</v>
      </c>
      <c r="D34" s="47" t="s">
        <v>88</v>
      </c>
      <c r="E34" s="48">
        <v>30</v>
      </c>
      <c r="F34" s="48">
        <v>30</v>
      </c>
      <c r="G34" s="48">
        <v>30</v>
      </c>
    </row>
    <row r="35" spans="1:7" s="30" customFormat="1" ht="25.5" x14ac:dyDescent="0.35">
      <c r="A35" s="38" t="s">
        <v>21</v>
      </c>
      <c r="B35" s="40" t="s">
        <v>22</v>
      </c>
      <c r="C35" s="40"/>
      <c r="D35" s="40"/>
      <c r="E35" s="41">
        <f>E36+E39+E49+E47</f>
        <v>269.02999999999997</v>
      </c>
      <c r="F35" s="41">
        <f>F36+F39+F49+F47</f>
        <v>149.03</v>
      </c>
      <c r="G35" s="41">
        <f>G36+G39+G49+G47</f>
        <v>149.03</v>
      </c>
    </row>
    <row r="36" spans="1:7" s="30" customFormat="1" ht="118.5" customHeight="1" x14ac:dyDescent="0.4">
      <c r="A36" s="42" t="s">
        <v>107</v>
      </c>
      <c r="B36" s="44" t="s">
        <v>22</v>
      </c>
      <c r="C36" s="44" t="s">
        <v>82</v>
      </c>
      <c r="D36" s="44"/>
      <c r="E36" s="45">
        <f>E38</f>
        <v>84.13</v>
      </c>
      <c r="F36" s="45">
        <f>F38</f>
        <v>84.13</v>
      </c>
      <c r="G36" s="45">
        <f>G38</f>
        <v>84.13</v>
      </c>
    </row>
    <row r="37" spans="1:7" s="30" customFormat="1" ht="117" customHeight="1" x14ac:dyDescent="0.4">
      <c r="A37" s="46" t="s">
        <v>108</v>
      </c>
      <c r="B37" s="47" t="s">
        <v>22</v>
      </c>
      <c r="C37" s="47" t="s">
        <v>109</v>
      </c>
      <c r="D37" s="47"/>
      <c r="E37" s="48">
        <f>E38</f>
        <v>84.13</v>
      </c>
      <c r="F37" s="48">
        <f>F38</f>
        <v>84.13</v>
      </c>
      <c r="G37" s="48">
        <f>G38</f>
        <v>84.13</v>
      </c>
    </row>
    <row r="38" spans="1:7" s="30" customFormat="1" ht="78.75" x14ac:dyDescent="0.4">
      <c r="A38" s="46" t="s">
        <v>85</v>
      </c>
      <c r="B38" s="47" t="s">
        <v>22</v>
      </c>
      <c r="C38" s="47" t="s">
        <v>109</v>
      </c>
      <c r="D38" s="47" t="s">
        <v>86</v>
      </c>
      <c r="E38" s="48">
        <v>84.13</v>
      </c>
      <c r="F38" s="48">
        <v>84.13</v>
      </c>
      <c r="G38" s="48">
        <v>84.13</v>
      </c>
    </row>
    <row r="39" spans="1:7" s="30" customFormat="1" ht="157.5" x14ac:dyDescent="0.4">
      <c r="A39" s="42" t="s">
        <v>110</v>
      </c>
      <c r="B39" s="44" t="s">
        <v>22</v>
      </c>
      <c r="C39" s="44" t="s">
        <v>111</v>
      </c>
      <c r="D39" s="44"/>
      <c r="E39" s="45">
        <v>33</v>
      </c>
      <c r="F39" s="45">
        <v>33</v>
      </c>
      <c r="G39" s="45">
        <v>33</v>
      </c>
    </row>
    <row r="40" spans="1:7" s="30" customFormat="1" ht="105" x14ac:dyDescent="0.4">
      <c r="A40" s="46" t="s">
        <v>112</v>
      </c>
      <c r="B40" s="47" t="s">
        <v>22</v>
      </c>
      <c r="C40" s="47" t="s">
        <v>113</v>
      </c>
      <c r="D40" s="47"/>
      <c r="E40" s="48">
        <f>E39</f>
        <v>33</v>
      </c>
      <c r="F40" s="48">
        <f>F39</f>
        <v>33</v>
      </c>
      <c r="G40" s="48">
        <f>G39</f>
        <v>33</v>
      </c>
    </row>
    <row r="41" spans="1:7" s="30" customFormat="1" ht="78.75" x14ac:dyDescent="0.4">
      <c r="A41" s="46" t="s">
        <v>85</v>
      </c>
      <c r="B41" s="47" t="s">
        <v>22</v>
      </c>
      <c r="C41" s="47" t="s">
        <v>113</v>
      </c>
      <c r="D41" s="47" t="s">
        <v>86</v>
      </c>
      <c r="E41" s="48">
        <f>E39</f>
        <v>33</v>
      </c>
      <c r="F41" s="48">
        <f>F39</f>
        <v>33</v>
      </c>
      <c r="G41" s="48">
        <f>G39</f>
        <v>33</v>
      </c>
    </row>
    <row r="42" spans="1:7" s="30" customFormat="1" ht="59.45" customHeight="1" x14ac:dyDescent="0.4">
      <c r="A42" s="42" t="s">
        <v>114</v>
      </c>
      <c r="B42" s="44" t="s">
        <v>22</v>
      </c>
      <c r="C42" s="44" t="s">
        <v>115</v>
      </c>
      <c r="D42" s="44"/>
      <c r="E42" s="45">
        <f>E48+E49</f>
        <v>151.9</v>
      </c>
      <c r="F42" s="45">
        <v>0</v>
      </c>
      <c r="G42" s="45">
        <v>0</v>
      </c>
    </row>
    <row r="43" spans="1:7" s="30" customFormat="1" ht="25.9" hidden="1" customHeight="1" x14ac:dyDescent="0.4">
      <c r="A43" s="46" t="s">
        <v>103</v>
      </c>
      <c r="B43" s="47" t="s">
        <v>22</v>
      </c>
      <c r="C43" s="47" t="s">
        <v>104</v>
      </c>
      <c r="D43" s="47"/>
      <c r="E43" s="48"/>
      <c r="F43" s="48"/>
      <c r="G43" s="48"/>
    </row>
    <row r="44" spans="1:7" s="30" customFormat="1" ht="24.6" hidden="1" customHeight="1" x14ac:dyDescent="0.4">
      <c r="A44" s="46" t="s">
        <v>116</v>
      </c>
      <c r="B44" s="47" t="s">
        <v>22</v>
      </c>
      <c r="C44" s="47" t="s">
        <v>117</v>
      </c>
      <c r="D44" s="47"/>
      <c r="E44" s="48"/>
      <c r="F44" s="48"/>
      <c r="G44" s="48"/>
    </row>
    <row r="45" spans="1:7" s="30" customFormat="1" ht="45.75" hidden="1" customHeight="1" x14ac:dyDescent="0.4">
      <c r="A45" s="46" t="s">
        <v>87</v>
      </c>
      <c r="B45" s="47" t="s">
        <v>22</v>
      </c>
      <c r="C45" s="47" t="s">
        <v>117</v>
      </c>
      <c r="D45" s="47" t="s">
        <v>88</v>
      </c>
      <c r="E45" s="48"/>
      <c r="F45" s="48"/>
      <c r="G45" s="48"/>
    </row>
    <row r="46" spans="1:7" s="30" customFormat="1" ht="70.5" customHeight="1" x14ac:dyDescent="0.4">
      <c r="A46" s="46" t="s">
        <v>118</v>
      </c>
      <c r="B46" s="47" t="s">
        <v>22</v>
      </c>
      <c r="C46" s="47" t="s">
        <v>119</v>
      </c>
      <c r="D46" s="47"/>
      <c r="E46" s="48">
        <f>E47</f>
        <v>50</v>
      </c>
      <c r="F46" s="48">
        <v>0</v>
      </c>
      <c r="G46" s="48">
        <v>0</v>
      </c>
    </row>
    <row r="47" spans="1:7" s="30" customFormat="1" ht="54.75" customHeight="1" x14ac:dyDescent="0.4">
      <c r="A47" s="46" t="s">
        <v>120</v>
      </c>
      <c r="B47" s="47" t="s">
        <v>22</v>
      </c>
      <c r="C47" s="47" t="s">
        <v>121</v>
      </c>
      <c r="D47" s="47"/>
      <c r="E47" s="48">
        <f>E48</f>
        <v>50</v>
      </c>
      <c r="F47" s="48">
        <f>F48</f>
        <v>0</v>
      </c>
      <c r="G47" s="48">
        <f>G48</f>
        <v>0</v>
      </c>
    </row>
    <row r="48" spans="1:7" s="30" customFormat="1" ht="45.75" customHeight="1" x14ac:dyDescent="0.4">
      <c r="A48" s="46" t="s">
        <v>87</v>
      </c>
      <c r="B48" s="47" t="s">
        <v>22</v>
      </c>
      <c r="C48" s="47" t="s">
        <v>121</v>
      </c>
      <c r="D48" s="47" t="s">
        <v>88</v>
      </c>
      <c r="E48" s="48">
        <v>50</v>
      </c>
      <c r="F48" s="48">
        <v>0</v>
      </c>
      <c r="G48" s="48">
        <v>0</v>
      </c>
    </row>
    <row r="49" spans="1:7" s="30" customFormat="1" ht="26.25" x14ac:dyDescent="0.4">
      <c r="A49" s="46" t="s">
        <v>122</v>
      </c>
      <c r="B49" s="47" t="s">
        <v>22</v>
      </c>
      <c r="C49" s="47" t="s">
        <v>123</v>
      </c>
      <c r="D49" s="47"/>
      <c r="E49" s="48">
        <f>E50</f>
        <v>101.9</v>
      </c>
      <c r="F49" s="48">
        <f>F50</f>
        <v>31.9</v>
      </c>
      <c r="G49" s="48">
        <f>G50</f>
        <v>31.9</v>
      </c>
    </row>
    <row r="50" spans="1:7" s="30" customFormat="1" ht="52.5" x14ac:dyDescent="0.4">
      <c r="A50" s="46" t="s">
        <v>124</v>
      </c>
      <c r="B50" s="47" t="s">
        <v>22</v>
      </c>
      <c r="C50" s="47" t="s">
        <v>125</v>
      </c>
      <c r="D50" s="47"/>
      <c r="E50" s="48">
        <f>E51+E52</f>
        <v>101.9</v>
      </c>
      <c r="F50" s="48">
        <f>F51+F52</f>
        <v>31.9</v>
      </c>
      <c r="G50" s="48">
        <f>G51+G52</f>
        <v>31.9</v>
      </c>
    </row>
    <row r="51" spans="1:7" s="30" customFormat="1" ht="52.5" x14ac:dyDescent="0.4">
      <c r="A51" s="46" t="s">
        <v>126</v>
      </c>
      <c r="B51" s="47" t="s">
        <v>22</v>
      </c>
      <c r="C51" s="47" t="s">
        <v>125</v>
      </c>
      <c r="D51" s="47" t="s">
        <v>86</v>
      </c>
      <c r="E51" s="48">
        <v>100</v>
      </c>
      <c r="F51" s="48">
        <v>30</v>
      </c>
      <c r="G51" s="48">
        <v>30</v>
      </c>
    </row>
    <row r="52" spans="1:7" s="30" customFormat="1" ht="52.5" x14ac:dyDescent="0.4">
      <c r="A52" s="46" t="s">
        <v>126</v>
      </c>
      <c r="B52" s="47" t="s">
        <v>22</v>
      </c>
      <c r="C52" s="47" t="s">
        <v>125</v>
      </c>
      <c r="D52" s="47" t="s">
        <v>88</v>
      </c>
      <c r="E52" s="48">
        <v>1.9</v>
      </c>
      <c r="F52" s="48">
        <v>1.9</v>
      </c>
      <c r="G52" s="48">
        <v>1.9</v>
      </c>
    </row>
    <row r="53" spans="1:7" s="30" customFormat="1" ht="25.5" x14ac:dyDescent="0.35">
      <c r="A53" s="35" t="s">
        <v>23</v>
      </c>
      <c r="B53" s="36" t="s">
        <v>24</v>
      </c>
      <c r="C53" s="36"/>
      <c r="D53" s="36"/>
      <c r="E53" s="37">
        <f>E55</f>
        <v>296</v>
      </c>
      <c r="F53" s="37">
        <f>F55</f>
        <v>309</v>
      </c>
      <c r="G53" s="37">
        <f>G55</f>
        <v>319.39999999999998</v>
      </c>
    </row>
    <row r="54" spans="1:7" s="30" customFormat="1" ht="52.5" x14ac:dyDescent="0.4">
      <c r="A54" s="42" t="s">
        <v>25</v>
      </c>
      <c r="B54" s="40" t="s">
        <v>26</v>
      </c>
      <c r="C54" s="40" t="s">
        <v>127</v>
      </c>
      <c r="D54" s="40"/>
      <c r="E54" s="41">
        <f t="shared" ref="E54:G55" si="1">E55</f>
        <v>296</v>
      </c>
      <c r="F54" s="41">
        <f t="shared" si="1"/>
        <v>309</v>
      </c>
      <c r="G54" s="41">
        <f t="shared" si="1"/>
        <v>319.39999999999998</v>
      </c>
    </row>
    <row r="55" spans="1:7" s="30" customFormat="1" ht="52.5" x14ac:dyDescent="0.4">
      <c r="A55" s="42" t="s">
        <v>128</v>
      </c>
      <c r="B55" s="44" t="s">
        <v>26</v>
      </c>
      <c r="C55" s="44" t="s">
        <v>129</v>
      </c>
      <c r="D55" s="44"/>
      <c r="E55" s="45">
        <f t="shared" si="1"/>
        <v>296</v>
      </c>
      <c r="F55" s="45">
        <f t="shared" si="1"/>
        <v>309</v>
      </c>
      <c r="G55" s="45">
        <f t="shared" si="1"/>
        <v>319.39999999999998</v>
      </c>
    </row>
    <row r="56" spans="1:7" s="30" customFormat="1" ht="78.75" x14ac:dyDescent="0.4">
      <c r="A56" s="46" t="s">
        <v>130</v>
      </c>
      <c r="B56" s="47" t="s">
        <v>26</v>
      </c>
      <c r="C56" s="47" t="s">
        <v>131</v>
      </c>
      <c r="D56" s="47"/>
      <c r="E56" s="48">
        <f>E57+E58</f>
        <v>296</v>
      </c>
      <c r="F56" s="48">
        <f>F57+F58</f>
        <v>309</v>
      </c>
      <c r="G56" s="48">
        <f>G57+G58</f>
        <v>319.39999999999998</v>
      </c>
    </row>
    <row r="57" spans="1:7" s="30" customFormat="1" ht="157.5" x14ac:dyDescent="0.4">
      <c r="A57" s="46" t="s">
        <v>132</v>
      </c>
      <c r="B57" s="47" t="s">
        <v>26</v>
      </c>
      <c r="C57" s="47" t="s">
        <v>131</v>
      </c>
      <c r="D57" s="47" t="s">
        <v>79</v>
      </c>
      <c r="E57" s="48">
        <v>286</v>
      </c>
      <c r="F57" s="48">
        <v>299</v>
      </c>
      <c r="G57" s="48">
        <v>309.39999999999998</v>
      </c>
    </row>
    <row r="58" spans="1:7" s="30" customFormat="1" ht="52.5" x14ac:dyDescent="0.4">
      <c r="A58" s="46" t="s">
        <v>126</v>
      </c>
      <c r="B58" s="47" t="s">
        <v>26</v>
      </c>
      <c r="C58" s="47" t="s">
        <v>131</v>
      </c>
      <c r="D58" s="47" t="s">
        <v>86</v>
      </c>
      <c r="E58" s="48">
        <v>10</v>
      </c>
      <c r="F58" s="48">
        <v>10</v>
      </c>
      <c r="G58" s="48">
        <v>10</v>
      </c>
    </row>
    <row r="59" spans="1:7" s="30" customFormat="1" ht="63.6" customHeight="1" x14ac:dyDescent="0.35">
      <c r="A59" s="35" t="s">
        <v>27</v>
      </c>
      <c r="B59" s="36" t="s">
        <v>28</v>
      </c>
      <c r="C59" s="36"/>
      <c r="D59" s="36"/>
      <c r="E59" s="37">
        <f>E60+E65</f>
        <v>40</v>
      </c>
      <c r="F59" s="37">
        <f>F60+F65</f>
        <v>40</v>
      </c>
      <c r="G59" s="37">
        <f>G60+G65</f>
        <v>40</v>
      </c>
    </row>
    <row r="60" spans="1:7" s="30" customFormat="1" ht="105" customHeight="1" x14ac:dyDescent="0.4">
      <c r="A60" s="42" t="s">
        <v>29</v>
      </c>
      <c r="B60" s="44" t="s">
        <v>30</v>
      </c>
      <c r="C60" s="44"/>
      <c r="D60" s="44"/>
      <c r="E60" s="45">
        <f>E64</f>
        <v>10</v>
      </c>
      <c r="F60" s="45">
        <f>F64</f>
        <v>10</v>
      </c>
      <c r="G60" s="45">
        <f>G64</f>
        <v>10</v>
      </c>
    </row>
    <row r="61" spans="1:7" s="30" customFormat="1" ht="72" customHeight="1" x14ac:dyDescent="0.4">
      <c r="A61" s="46" t="s">
        <v>133</v>
      </c>
      <c r="B61" s="44" t="s">
        <v>30</v>
      </c>
      <c r="C61" s="44" t="s">
        <v>134</v>
      </c>
      <c r="D61" s="44"/>
      <c r="E61" s="45">
        <f t="shared" ref="E61:G63" si="2">E62</f>
        <v>10</v>
      </c>
      <c r="F61" s="45">
        <f t="shared" si="2"/>
        <v>10</v>
      </c>
      <c r="G61" s="45">
        <f t="shared" si="2"/>
        <v>10</v>
      </c>
    </row>
    <row r="62" spans="1:7" s="30" customFormat="1" ht="72" customHeight="1" x14ac:dyDescent="0.4">
      <c r="A62" s="46" t="s">
        <v>135</v>
      </c>
      <c r="B62" s="44" t="s">
        <v>30</v>
      </c>
      <c r="C62" s="44" t="s">
        <v>136</v>
      </c>
      <c r="D62" s="44"/>
      <c r="E62" s="45">
        <f t="shared" si="2"/>
        <v>10</v>
      </c>
      <c r="F62" s="45">
        <f t="shared" si="2"/>
        <v>10</v>
      </c>
      <c r="G62" s="45">
        <f t="shared" si="2"/>
        <v>10</v>
      </c>
    </row>
    <row r="63" spans="1:7" s="30" customFormat="1" ht="165" customHeight="1" x14ac:dyDescent="0.4">
      <c r="A63" s="46" t="s">
        <v>220</v>
      </c>
      <c r="B63" s="47" t="s">
        <v>30</v>
      </c>
      <c r="C63" s="47" t="s">
        <v>137</v>
      </c>
      <c r="D63" s="47"/>
      <c r="E63" s="48">
        <f t="shared" si="2"/>
        <v>10</v>
      </c>
      <c r="F63" s="48">
        <f t="shared" si="2"/>
        <v>10</v>
      </c>
      <c r="G63" s="48">
        <f t="shared" si="2"/>
        <v>10</v>
      </c>
    </row>
    <row r="64" spans="1:7" s="30" customFormat="1" ht="103.5" customHeight="1" x14ac:dyDescent="0.4">
      <c r="A64" s="46" t="s">
        <v>138</v>
      </c>
      <c r="B64" s="47" t="s">
        <v>30</v>
      </c>
      <c r="C64" s="47" t="s">
        <v>137</v>
      </c>
      <c r="D64" s="47" t="s">
        <v>86</v>
      </c>
      <c r="E64" s="48">
        <v>10</v>
      </c>
      <c r="F64" s="48">
        <v>10</v>
      </c>
      <c r="G64" s="48">
        <v>10</v>
      </c>
    </row>
    <row r="65" spans="1:7" s="30" customFormat="1" ht="77.25" customHeight="1" x14ac:dyDescent="0.4">
      <c r="A65" s="42" t="s">
        <v>31</v>
      </c>
      <c r="B65" s="44" t="s">
        <v>32</v>
      </c>
      <c r="C65" s="44"/>
      <c r="D65" s="44"/>
      <c r="E65" s="45">
        <f>E66</f>
        <v>30</v>
      </c>
      <c r="F65" s="45">
        <f>F66</f>
        <v>30</v>
      </c>
      <c r="G65" s="45">
        <f>G66</f>
        <v>30</v>
      </c>
    </row>
    <row r="66" spans="1:7" s="30" customFormat="1" ht="77.25" customHeight="1" x14ac:dyDescent="0.4">
      <c r="A66" s="46" t="s">
        <v>135</v>
      </c>
      <c r="B66" s="47" t="s">
        <v>32</v>
      </c>
      <c r="C66" s="47" t="s">
        <v>136</v>
      </c>
      <c r="D66" s="47"/>
      <c r="E66" s="48">
        <f>E67+E69+E71</f>
        <v>30</v>
      </c>
      <c r="F66" s="48">
        <f>F67+F69+F71</f>
        <v>30</v>
      </c>
      <c r="G66" s="48">
        <f>G67+G69+G71</f>
        <v>30</v>
      </c>
    </row>
    <row r="67" spans="1:7" s="30" customFormat="1" ht="105.75" customHeight="1" x14ac:dyDescent="0.4">
      <c r="A67" s="46" t="s">
        <v>139</v>
      </c>
      <c r="B67" s="47" t="s">
        <v>32</v>
      </c>
      <c r="C67" s="47" t="s">
        <v>140</v>
      </c>
      <c r="D67" s="47"/>
      <c r="E67" s="48">
        <f>E68</f>
        <v>10</v>
      </c>
      <c r="F67" s="48">
        <f>F68</f>
        <v>10</v>
      </c>
      <c r="G67" s="48">
        <f>G68</f>
        <v>10</v>
      </c>
    </row>
    <row r="68" spans="1:7" s="30" customFormat="1" ht="77.25" customHeight="1" x14ac:dyDescent="0.4">
      <c r="A68" s="46" t="s">
        <v>141</v>
      </c>
      <c r="B68" s="47" t="s">
        <v>32</v>
      </c>
      <c r="C68" s="47" t="s">
        <v>140</v>
      </c>
      <c r="D68" s="47" t="s">
        <v>86</v>
      </c>
      <c r="E68" s="48">
        <v>10</v>
      </c>
      <c r="F68" s="48">
        <v>10</v>
      </c>
      <c r="G68" s="48">
        <v>10</v>
      </c>
    </row>
    <row r="69" spans="1:7" s="30" customFormat="1" ht="143.25" customHeight="1" x14ac:dyDescent="0.4">
      <c r="A69" s="46" t="s">
        <v>142</v>
      </c>
      <c r="B69" s="47" t="s">
        <v>32</v>
      </c>
      <c r="C69" s="47" t="s">
        <v>143</v>
      </c>
      <c r="D69" s="47"/>
      <c r="E69" s="48">
        <f>E70</f>
        <v>10</v>
      </c>
      <c r="F69" s="48">
        <f>F70</f>
        <v>10</v>
      </c>
      <c r="G69" s="48">
        <f>G70</f>
        <v>10</v>
      </c>
    </row>
    <row r="70" spans="1:7" s="30" customFormat="1" ht="77.25" customHeight="1" x14ac:dyDescent="0.4">
      <c r="A70" s="46" t="s">
        <v>141</v>
      </c>
      <c r="B70" s="47" t="s">
        <v>32</v>
      </c>
      <c r="C70" s="47" t="s">
        <v>143</v>
      </c>
      <c r="D70" s="47" t="s">
        <v>86</v>
      </c>
      <c r="E70" s="48">
        <v>10</v>
      </c>
      <c r="F70" s="48">
        <v>10</v>
      </c>
      <c r="G70" s="48">
        <v>10</v>
      </c>
    </row>
    <row r="71" spans="1:7" s="30" customFormat="1" ht="113.25" customHeight="1" x14ac:dyDescent="0.4">
      <c r="A71" s="46" t="s">
        <v>144</v>
      </c>
      <c r="B71" s="47" t="s">
        <v>32</v>
      </c>
      <c r="C71" s="47" t="s">
        <v>145</v>
      </c>
      <c r="D71" s="47"/>
      <c r="E71" s="48">
        <f>E72</f>
        <v>10</v>
      </c>
      <c r="F71" s="48">
        <f>F72</f>
        <v>10</v>
      </c>
      <c r="G71" s="48">
        <f>G72</f>
        <v>10</v>
      </c>
    </row>
    <row r="72" spans="1:7" s="30" customFormat="1" ht="107.25" customHeight="1" x14ac:dyDescent="0.4">
      <c r="A72" s="46" t="s">
        <v>146</v>
      </c>
      <c r="B72" s="47" t="s">
        <v>32</v>
      </c>
      <c r="C72" s="47" t="s">
        <v>145</v>
      </c>
      <c r="D72" s="47" t="s">
        <v>86</v>
      </c>
      <c r="E72" s="48">
        <v>10</v>
      </c>
      <c r="F72" s="48">
        <v>10</v>
      </c>
      <c r="G72" s="48">
        <v>10</v>
      </c>
    </row>
    <row r="73" spans="1:7" s="30" customFormat="1" ht="54.6" customHeight="1" x14ac:dyDescent="0.35">
      <c r="A73" s="38" t="s">
        <v>33</v>
      </c>
      <c r="B73" s="40" t="s">
        <v>34</v>
      </c>
      <c r="C73" s="40"/>
      <c r="D73" s="40"/>
      <c r="E73" s="41">
        <f>E74+E78</f>
        <v>1520</v>
      </c>
      <c r="F73" s="41">
        <f>F74+F78</f>
        <v>1510</v>
      </c>
      <c r="G73" s="41">
        <f>G74+G78</f>
        <v>1510</v>
      </c>
    </row>
    <row r="74" spans="1:7" s="30" customFormat="1" ht="56.45" customHeight="1" x14ac:dyDescent="0.35">
      <c r="A74" s="38" t="s">
        <v>35</v>
      </c>
      <c r="B74" s="40" t="s">
        <v>36</v>
      </c>
      <c r="C74" s="40"/>
      <c r="D74" s="40"/>
      <c r="E74" s="41">
        <f>E77</f>
        <v>1500</v>
      </c>
      <c r="F74" s="41">
        <f>F77</f>
        <v>1500</v>
      </c>
      <c r="G74" s="41">
        <f>G77</f>
        <v>1500</v>
      </c>
    </row>
    <row r="75" spans="1:7" s="30" customFormat="1" ht="59.25" customHeight="1" x14ac:dyDescent="0.4">
      <c r="A75" s="42" t="s">
        <v>147</v>
      </c>
      <c r="B75" s="44" t="s">
        <v>36</v>
      </c>
      <c r="C75" s="47" t="s">
        <v>148</v>
      </c>
      <c r="D75" s="44"/>
      <c r="E75" s="45">
        <f>E77</f>
        <v>1500</v>
      </c>
      <c r="F75" s="45">
        <f>F77</f>
        <v>1500</v>
      </c>
      <c r="G75" s="45">
        <f>G77</f>
        <v>1500</v>
      </c>
    </row>
    <row r="76" spans="1:7" s="30" customFormat="1" ht="52.15" customHeight="1" x14ac:dyDescent="0.4">
      <c r="A76" s="46" t="s">
        <v>149</v>
      </c>
      <c r="B76" s="47" t="s">
        <v>36</v>
      </c>
      <c r="C76" s="47" t="s">
        <v>150</v>
      </c>
      <c r="D76" s="47"/>
      <c r="E76" s="48">
        <f>E77</f>
        <v>1500</v>
      </c>
      <c r="F76" s="48">
        <f>F77</f>
        <v>1500</v>
      </c>
      <c r="G76" s="48">
        <f>G77</f>
        <v>1500</v>
      </c>
    </row>
    <row r="77" spans="1:7" s="30" customFormat="1" ht="129.75" customHeight="1" x14ac:dyDescent="0.4">
      <c r="A77" s="46" t="s">
        <v>138</v>
      </c>
      <c r="B77" s="47" t="s">
        <v>36</v>
      </c>
      <c r="C77" s="47" t="s">
        <v>150</v>
      </c>
      <c r="D77" s="47" t="s">
        <v>86</v>
      </c>
      <c r="E77" s="48">
        <v>1500</v>
      </c>
      <c r="F77" s="48">
        <v>1500</v>
      </c>
      <c r="G77" s="48">
        <v>1500</v>
      </c>
    </row>
    <row r="78" spans="1:7" s="30" customFormat="1" ht="64.5" customHeight="1" x14ac:dyDescent="0.35">
      <c r="A78" s="38" t="s">
        <v>37</v>
      </c>
      <c r="B78" s="40" t="s">
        <v>38</v>
      </c>
      <c r="C78" s="40"/>
      <c r="D78" s="40"/>
      <c r="E78" s="41">
        <f>E82</f>
        <v>20</v>
      </c>
      <c r="F78" s="41">
        <f>F82</f>
        <v>10</v>
      </c>
      <c r="G78" s="41">
        <f>G82</f>
        <v>10</v>
      </c>
    </row>
    <row r="79" spans="1:7" s="30" customFormat="1" ht="75" customHeight="1" x14ac:dyDescent="0.4">
      <c r="A79" s="42" t="s">
        <v>151</v>
      </c>
      <c r="B79" s="44" t="s">
        <v>38</v>
      </c>
      <c r="C79" s="44" t="s">
        <v>152</v>
      </c>
      <c r="D79" s="44"/>
      <c r="E79" s="45">
        <f>E82</f>
        <v>20</v>
      </c>
      <c r="F79" s="45">
        <f>F82</f>
        <v>10</v>
      </c>
      <c r="G79" s="45">
        <f>G82</f>
        <v>10</v>
      </c>
    </row>
    <row r="80" spans="1:7" s="30" customFormat="1" ht="69.75" customHeight="1" x14ac:dyDescent="0.4">
      <c r="A80" s="42" t="s">
        <v>153</v>
      </c>
      <c r="B80" s="44" t="s">
        <v>38</v>
      </c>
      <c r="C80" s="44" t="s">
        <v>154</v>
      </c>
      <c r="D80" s="44"/>
      <c r="E80" s="45">
        <f t="shared" ref="E80:G81" si="3">E81</f>
        <v>20</v>
      </c>
      <c r="F80" s="45">
        <f t="shared" si="3"/>
        <v>10</v>
      </c>
      <c r="G80" s="45">
        <f t="shared" si="3"/>
        <v>10</v>
      </c>
    </row>
    <row r="81" spans="1:7" s="30" customFormat="1" ht="52.5" customHeight="1" x14ac:dyDescent="0.4">
      <c r="A81" s="46" t="s">
        <v>155</v>
      </c>
      <c r="B81" s="47" t="s">
        <v>38</v>
      </c>
      <c r="C81" s="47" t="s">
        <v>156</v>
      </c>
      <c r="D81" s="47"/>
      <c r="E81" s="48">
        <f t="shared" si="3"/>
        <v>20</v>
      </c>
      <c r="F81" s="48">
        <f t="shared" si="3"/>
        <v>10</v>
      </c>
      <c r="G81" s="48">
        <f t="shared" si="3"/>
        <v>10</v>
      </c>
    </row>
    <row r="82" spans="1:7" s="30" customFormat="1" ht="48.75" customHeight="1" x14ac:dyDescent="0.4">
      <c r="A82" s="46" t="s">
        <v>85</v>
      </c>
      <c r="B82" s="47" t="s">
        <v>38</v>
      </c>
      <c r="C82" s="47" t="s">
        <v>156</v>
      </c>
      <c r="D82" s="47" t="s">
        <v>86</v>
      </c>
      <c r="E82" s="48">
        <v>20</v>
      </c>
      <c r="F82" s="48">
        <v>10</v>
      </c>
      <c r="G82" s="48">
        <v>10</v>
      </c>
    </row>
    <row r="83" spans="1:7" s="30" customFormat="1" ht="26.25" x14ac:dyDescent="0.4">
      <c r="A83" s="35" t="s">
        <v>39</v>
      </c>
      <c r="B83" s="36" t="s">
        <v>40</v>
      </c>
      <c r="C83" s="47"/>
      <c r="D83" s="47"/>
      <c r="E83" s="37">
        <f>E84+E99+E107</f>
        <v>1387.22</v>
      </c>
      <c r="F83" s="37">
        <f>F84+F99+F107</f>
        <v>1001.5999999999999</v>
      </c>
      <c r="G83" s="37">
        <f>G84+G99+G107</f>
        <v>827.44999999999993</v>
      </c>
    </row>
    <row r="84" spans="1:7" s="30" customFormat="1" ht="25.5" x14ac:dyDescent="0.35">
      <c r="A84" s="38" t="s">
        <v>41</v>
      </c>
      <c r="B84" s="40" t="s">
        <v>42</v>
      </c>
      <c r="C84" s="40"/>
      <c r="D84" s="40"/>
      <c r="E84" s="41">
        <f>E85+E95</f>
        <v>760.48</v>
      </c>
      <c r="F84" s="41">
        <f>F85+F95</f>
        <v>672.04</v>
      </c>
      <c r="G84" s="41">
        <f>G85+G95</f>
        <v>639.53</v>
      </c>
    </row>
    <row r="85" spans="1:7" s="30" customFormat="1" ht="52.5" x14ac:dyDescent="0.4">
      <c r="A85" s="42" t="s">
        <v>157</v>
      </c>
      <c r="B85" s="44" t="s">
        <v>42</v>
      </c>
      <c r="C85" s="44" t="s">
        <v>158</v>
      </c>
      <c r="D85" s="44"/>
      <c r="E85" s="45">
        <f>E87+E89+E91+E92</f>
        <v>760.48</v>
      </c>
      <c r="F85" s="45">
        <f>F87+F89+F91+F92</f>
        <v>672.04</v>
      </c>
      <c r="G85" s="45">
        <f>G87+G89+G91+G92</f>
        <v>639.53</v>
      </c>
    </row>
    <row r="86" spans="1:7" s="30" customFormat="1" ht="46.5" customHeight="1" x14ac:dyDescent="0.4">
      <c r="A86" s="46" t="s">
        <v>159</v>
      </c>
      <c r="B86" s="47" t="s">
        <v>42</v>
      </c>
      <c r="C86" s="47" t="s">
        <v>160</v>
      </c>
      <c r="D86" s="47"/>
      <c r="E86" s="48">
        <f>E87</f>
        <v>291.48</v>
      </c>
      <c r="F86" s="48">
        <f>F87</f>
        <v>100</v>
      </c>
      <c r="G86" s="48">
        <f>G87</f>
        <v>100</v>
      </c>
    </row>
    <row r="87" spans="1:7" s="30" customFormat="1" ht="24.75" customHeight="1" x14ac:dyDescent="0.4">
      <c r="A87" s="46" t="s">
        <v>85</v>
      </c>
      <c r="B87" s="47" t="s">
        <v>42</v>
      </c>
      <c r="C87" s="47" t="s">
        <v>160</v>
      </c>
      <c r="D87" s="47" t="s">
        <v>86</v>
      </c>
      <c r="E87" s="48">
        <v>291.48</v>
      </c>
      <c r="F87" s="48">
        <v>100</v>
      </c>
      <c r="G87" s="48">
        <v>100</v>
      </c>
    </row>
    <row r="88" spans="1:7" s="30" customFormat="1" ht="49.15" customHeight="1" x14ac:dyDescent="0.4">
      <c r="A88" s="46" t="s">
        <v>161</v>
      </c>
      <c r="B88" s="47" t="s">
        <v>42</v>
      </c>
      <c r="C88" s="47" t="s">
        <v>162</v>
      </c>
      <c r="D88" s="47"/>
      <c r="E88" s="48">
        <f>E89</f>
        <v>90</v>
      </c>
      <c r="F88" s="48">
        <f>F89</f>
        <v>63.24</v>
      </c>
      <c r="G88" s="48">
        <f>G89</f>
        <v>37.53</v>
      </c>
    </row>
    <row r="89" spans="1:7" s="30" customFormat="1" ht="61.5" customHeight="1" x14ac:dyDescent="0.4">
      <c r="A89" s="46" t="s">
        <v>85</v>
      </c>
      <c r="B89" s="47" t="s">
        <v>42</v>
      </c>
      <c r="C89" s="47" t="s">
        <v>162</v>
      </c>
      <c r="D89" s="47" t="s">
        <v>86</v>
      </c>
      <c r="E89" s="48">
        <v>90</v>
      </c>
      <c r="F89" s="48">
        <v>63.24</v>
      </c>
      <c r="G89" s="48">
        <v>37.53</v>
      </c>
    </row>
    <row r="90" spans="1:7" s="30" customFormat="1" ht="45.75" customHeight="1" x14ac:dyDescent="0.4">
      <c r="A90" s="46" t="s">
        <v>163</v>
      </c>
      <c r="B90" s="47" t="s">
        <v>42</v>
      </c>
      <c r="C90" s="47" t="s">
        <v>164</v>
      </c>
      <c r="D90" s="47"/>
      <c r="E90" s="48">
        <f>E91</f>
        <v>250</v>
      </c>
      <c r="F90" s="48">
        <f>F91</f>
        <v>500</v>
      </c>
      <c r="G90" s="48">
        <f>G91</f>
        <v>500</v>
      </c>
    </row>
    <row r="91" spans="1:7" s="30" customFormat="1" ht="66" customHeight="1" x14ac:dyDescent="0.4">
      <c r="A91" s="46" t="s">
        <v>85</v>
      </c>
      <c r="B91" s="47" t="s">
        <v>42</v>
      </c>
      <c r="C91" s="47" t="s">
        <v>164</v>
      </c>
      <c r="D91" s="47" t="s">
        <v>86</v>
      </c>
      <c r="E91" s="48">
        <v>250</v>
      </c>
      <c r="F91" s="48">
        <v>500</v>
      </c>
      <c r="G91" s="48">
        <v>500</v>
      </c>
    </row>
    <row r="92" spans="1:7" s="51" customFormat="1" ht="73.5" customHeight="1" x14ac:dyDescent="0.4">
      <c r="A92" s="42" t="s">
        <v>165</v>
      </c>
      <c r="B92" s="44" t="s">
        <v>42</v>
      </c>
      <c r="C92" s="44" t="s">
        <v>166</v>
      </c>
      <c r="D92" s="44"/>
      <c r="E92" s="45">
        <f>E93+E94</f>
        <v>129</v>
      </c>
      <c r="F92" s="45">
        <f>F93+F94</f>
        <v>8.8000000000000007</v>
      </c>
      <c r="G92" s="45">
        <f>G93+G94</f>
        <v>2</v>
      </c>
    </row>
    <row r="93" spans="1:7" s="30" customFormat="1" ht="82.5" customHeight="1" x14ac:dyDescent="0.4">
      <c r="A93" s="46" t="s">
        <v>85</v>
      </c>
      <c r="B93" s="47" t="s">
        <v>42</v>
      </c>
      <c r="C93" s="47" t="s">
        <v>166</v>
      </c>
      <c r="D93" s="47" t="s">
        <v>86</v>
      </c>
      <c r="E93" s="48">
        <v>100</v>
      </c>
      <c r="F93" s="48">
        <v>1</v>
      </c>
      <c r="G93" s="48">
        <v>1</v>
      </c>
    </row>
    <row r="94" spans="1:7" s="30" customFormat="1" ht="60" customHeight="1" x14ac:dyDescent="0.4">
      <c r="A94" s="46" t="s">
        <v>87</v>
      </c>
      <c r="B94" s="47" t="s">
        <v>42</v>
      </c>
      <c r="C94" s="47" t="s">
        <v>166</v>
      </c>
      <c r="D94" s="47" t="s">
        <v>88</v>
      </c>
      <c r="E94" s="48">
        <v>29</v>
      </c>
      <c r="F94" s="48">
        <v>7.8</v>
      </c>
      <c r="G94" s="48">
        <v>1</v>
      </c>
    </row>
    <row r="95" spans="1:7" s="30" customFormat="1" ht="36.75" hidden="1" customHeight="1" x14ac:dyDescent="0.4">
      <c r="A95" s="42" t="s">
        <v>133</v>
      </c>
      <c r="B95" s="44" t="s">
        <v>42</v>
      </c>
      <c r="C95" s="44" t="s">
        <v>134</v>
      </c>
      <c r="D95" s="40"/>
      <c r="E95" s="48">
        <f>E98</f>
        <v>0</v>
      </c>
      <c r="F95" s="48">
        <f>F98</f>
        <v>0</v>
      </c>
      <c r="G95" s="48">
        <f>G98</f>
        <v>0</v>
      </c>
    </row>
    <row r="96" spans="1:7" s="30" customFormat="1" ht="70.5" hidden="1" customHeight="1" x14ac:dyDescent="0.4">
      <c r="A96" s="46" t="s">
        <v>167</v>
      </c>
      <c r="B96" s="44" t="s">
        <v>42</v>
      </c>
      <c r="C96" s="47" t="s">
        <v>168</v>
      </c>
      <c r="D96" s="44"/>
      <c r="E96" s="48">
        <f>E98</f>
        <v>0</v>
      </c>
      <c r="F96" s="48">
        <f>F98</f>
        <v>0</v>
      </c>
      <c r="G96" s="48">
        <f>G98</f>
        <v>0</v>
      </c>
    </row>
    <row r="97" spans="1:7" s="30" customFormat="1" ht="96.75" hidden="1" customHeight="1" x14ac:dyDescent="0.4">
      <c r="A97" s="46" t="s">
        <v>169</v>
      </c>
      <c r="B97" s="44" t="s">
        <v>42</v>
      </c>
      <c r="C97" s="47" t="s">
        <v>170</v>
      </c>
      <c r="D97" s="44"/>
      <c r="E97" s="48">
        <f>E98</f>
        <v>0</v>
      </c>
      <c r="F97" s="48">
        <f>F98</f>
        <v>0</v>
      </c>
      <c r="G97" s="48">
        <f>G98</f>
        <v>0</v>
      </c>
    </row>
    <row r="98" spans="1:7" s="30" customFormat="1" ht="78.75" hidden="1" x14ac:dyDescent="0.4">
      <c r="A98" s="46" t="s">
        <v>85</v>
      </c>
      <c r="B98" s="44" t="s">
        <v>42</v>
      </c>
      <c r="C98" s="47" t="s">
        <v>170</v>
      </c>
      <c r="D98" s="44" t="s">
        <v>86</v>
      </c>
      <c r="E98" s="48"/>
      <c r="F98" s="48">
        <v>0</v>
      </c>
      <c r="G98" s="48">
        <v>0</v>
      </c>
    </row>
    <row r="99" spans="1:7" s="30" customFormat="1" ht="41.25" customHeight="1" x14ac:dyDescent="0.35">
      <c r="A99" s="38" t="s">
        <v>43</v>
      </c>
      <c r="B99" s="40" t="s">
        <v>44</v>
      </c>
      <c r="C99" s="40"/>
      <c r="D99" s="40"/>
      <c r="E99" s="41">
        <f>E100</f>
        <v>226.66</v>
      </c>
      <c r="F99" s="41">
        <f>F100</f>
        <v>329.56</v>
      </c>
      <c r="G99" s="41">
        <f>G100</f>
        <v>187.92</v>
      </c>
    </row>
    <row r="100" spans="1:7" s="30" customFormat="1" ht="78.75" customHeight="1" x14ac:dyDescent="0.4">
      <c r="A100" s="42" t="s">
        <v>171</v>
      </c>
      <c r="B100" s="44" t="s">
        <v>44</v>
      </c>
      <c r="C100" s="44" t="s">
        <v>172</v>
      </c>
      <c r="D100" s="44"/>
      <c r="E100" s="45">
        <f>E102+E106+E104</f>
        <v>226.66</v>
      </c>
      <c r="F100" s="45">
        <f>F102+F106</f>
        <v>329.56</v>
      </c>
      <c r="G100" s="45">
        <f>G102+G106</f>
        <v>187.92</v>
      </c>
    </row>
    <row r="101" spans="1:7" s="30" customFormat="1" ht="41.25" customHeight="1" x14ac:dyDescent="0.4">
      <c r="A101" s="46" t="s">
        <v>173</v>
      </c>
      <c r="B101" s="47" t="s">
        <v>44</v>
      </c>
      <c r="C101" s="47" t="s">
        <v>174</v>
      </c>
      <c r="D101" s="47"/>
      <c r="E101" s="48">
        <f>E102</f>
        <v>50</v>
      </c>
      <c r="F101" s="48">
        <f>F102</f>
        <v>79.56</v>
      </c>
      <c r="G101" s="48">
        <f>G102</f>
        <v>1</v>
      </c>
    </row>
    <row r="102" spans="1:7" s="30" customFormat="1" ht="78.75" x14ac:dyDescent="0.4">
      <c r="A102" s="46" t="s">
        <v>85</v>
      </c>
      <c r="B102" s="47" t="s">
        <v>44</v>
      </c>
      <c r="C102" s="47" t="s">
        <v>174</v>
      </c>
      <c r="D102" s="47" t="s">
        <v>86</v>
      </c>
      <c r="E102" s="48">
        <v>50</v>
      </c>
      <c r="F102" s="48">
        <v>79.56</v>
      </c>
      <c r="G102" s="48">
        <v>1</v>
      </c>
    </row>
    <row r="103" spans="1:7" s="30" customFormat="1" ht="33" hidden="1" customHeight="1" x14ac:dyDescent="0.4">
      <c r="A103" s="46" t="s">
        <v>175</v>
      </c>
      <c r="B103" s="47" t="s">
        <v>44</v>
      </c>
      <c r="C103" s="47" t="s">
        <v>176</v>
      </c>
      <c r="D103" s="47"/>
      <c r="E103" s="48">
        <v>0</v>
      </c>
      <c r="F103" s="48">
        <v>0</v>
      </c>
      <c r="G103" s="48">
        <v>0</v>
      </c>
    </row>
    <row r="104" spans="1:7" s="30" customFormat="1" ht="49.9" hidden="1" customHeight="1" x14ac:dyDescent="0.4">
      <c r="A104" s="46" t="s">
        <v>85</v>
      </c>
      <c r="B104" s="47" t="s">
        <v>44</v>
      </c>
      <c r="C104" s="47" t="s">
        <v>176</v>
      </c>
      <c r="D104" s="47" t="s">
        <v>86</v>
      </c>
      <c r="E104" s="48">
        <v>0</v>
      </c>
      <c r="F104" s="48">
        <v>0</v>
      </c>
      <c r="G104" s="48">
        <v>0</v>
      </c>
    </row>
    <row r="105" spans="1:7" s="30" customFormat="1" ht="33" customHeight="1" x14ac:dyDescent="0.4">
      <c r="A105" s="46" t="s">
        <v>177</v>
      </c>
      <c r="B105" s="47" t="s">
        <v>44</v>
      </c>
      <c r="C105" s="47" t="s">
        <v>178</v>
      </c>
      <c r="D105" s="47"/>
      <c r="E105" s="48">
        <f>E106</f>
        <v>176.66</v>
      </c>
      <c r="F105" s="48">
        <f>F106</f>
        <v>250</v>
      </c>
      <c r="G105" s="48">
        <f>G106</f>
        <v>186.92</v>
      </c>
    </row>
    <row r="106" spans="1:7" s="30" customFormat="1" ht="68.25" customHeight="1" x14ac:dyDescent="0.4">
      <c r="A106" s="46" t="s">
        <v>85</v>
      </c>
      <c r="B106" s="47" t="s">
        <v>44</v>
      </c>
      <c r="C106" s="47" t="s">
        <v>178</v>
      </c>
      <c r="D106" s="47" t="s">
        <v>86</v>
      </c>
      <c r="E106" s="48">
        <v>176.66</v>
      </c>
      <c r="F106" s="48">
        <v>250</v>
      </c>
      <c r="G106" s="48">
        <v>186.92</v>
      </c>
    </row>
    <row r="107" spans="1:7" s="30" customFormat="1" ht="68.25" customHeight="1" x14ac:dyDescent="0.35">
      <c r="A107" s="35" t="s">
        <v>45</v>
      </c>
      <c r="B107" s="36" t="s">
        <v>46</v>
      </c>
      <c r="C107" s="36"/>
      <c r="D107" s="36"/>
      <c r="E107" s="37">
        <f>E111</f>
        <v>400.08</v>
      </c>
      <c r="F107" s="37">
        <v>0</v>
      </c>
      <c r="G107" s="37">
        <v>0</v>
      </c>
    </row>
    <row r="108" spans="1:7" s="30" customFormat="1" ht="68.25" customHeight="1" x14ac:dyDescent="0.4">
      <c r="A108" s="42" t="s">
        <v>114</v>
      </c>
      <c r="B108" s="44" t="s">
        <v>46</v>
      </c>
      <c r="C108" s="44" t="s">
        <v>115</v>
      </c>
      <c r="D108" s="52"/>
      <c r="E108" s="45">
        <f>E111</f>
        <v>400.08</v>
      </c>
      <c r="F108" s="45">
        <v>0</v>
      </c>
      <c r="G108" s="45">
        <v>0</v>
      </c>
    </row>
    <row r="109" spans="1:7" s="30" customFormat="1" ht="111" customHeight="1" x14ac:dyDescent="0.4">
      <c r="A109" s="46" t="s">
        <v>179</v>
      </c>
      <c r="B109" s="44" t="s">
        <v>46</v>
      </c>
      <c r="C109" s="47" t="s">
        <v>180</v>
      </c>
      <c r="D109" s="47"/>
      <c r="E109" s="48">
        <f>E111</f>
        <v>400.08</v>
      </c>
      <c r="F109" s="48">
        <v>0</v>
      </c>
      <c r="G109" s="48">
        <v>0</v>
      </c>
    </row>
    <row r="110" spans="1:7" s="30" customFormat="1" ht="162.75" customHeight="1" x14ac:dyDescent="0.4">
      <c r="A110" s="46" t="s">
        <v>181</v>
      </c>
      <c r="B110" s="47" t="s">
        <v>46</v>
      </c>
      <c r="C110" s="47" t="s">
        <v>182</v>
      </c>
      <c r="D110" s="47"/>
      <c r="E110" s="48">
        <f>E111</f>
        <v>400.08</v>
      </c>
      <c r="F110" s="48">
        <f>F111</f>
        <v>0</v>
      </c>
      <c r="G110" s="48">
        <f>G111</f>
        <v>0</v>
      </c>
    </row>
    <row r="111" spans="1:7" s="30" customFormat="1" ht="141.75" customHeight="1" x14ac:dyDescent="0.4">
      <c r="A111" s="46" t="s">
        <v>183</v>
      </c>
      <c r="B111" s="47" t="s">
        <v>46</v>
      </c>
      <c r="C111" s="47" t="s">
        <v>182</v>
      </c>
      <c r="D111" s="47" t="s">
        <v>184</v>
      </c>
      <c r="E111" s="48">
        <v>400.08</v>
      </c>
      <c r="F111" s="48">
        <v>0</v>
      </c>
      <c r="G111" s="48">
        <v>0</v>
      </c>
    </row>
    <row r="112" spans="1:7" s="30" customFormat="1" ht="26.25" x14ac:dyDescent="0.4">
      <c r="A112" s="35" t="s">
        <v>47</v>
      </c>
      <c r="B112" s="36" t="s">
        <v>48</v>
      </c>
      <c r="C112" s="47"/>
      <c r="D112" s="47"/>
      <c r="E112" s="37">
        <f>E114</f>
        <v>390.4</v>
      </c>
      <c r="F112" s="37">
        <f>F114</f>
        <v>339.32000000000005</v>
      </c>
      <c r="G112" s="37">
        <f>G114</f>
        <v>2</v>
      </c>
    </row>
    <row r="113" spans="1:7" s="30" customFormat="1" ht="25.5" x14ac:dyDescent="0.35">
      <c r="A113" s="38" t="s">
        <v>49</v>
      </c>
      <c r="B113" s="40" t="s">
        <v>50</v>
      </c>
      <c r="C113" s="40"/>
      <c r="D113" s="40"/>
      <c r="E113" s="41">
        <f t="shared" ref="E113:G114" si="4">E114</f>
        <v>390.4</v>
      </c>
      <c r="F113" s="41">
        <f t="shared" si="4"/>
        <v>339.32000000000005</v>
      </c>
      <c r="G113" s="41">
        <f t="shared" si="4"/>
        <v>2</v>
      </c>
    </row>
    <row r="114" spans="1:7" s="30" customFormat="1" ht="52.5" x14ac:dyDescent="0.4">
      <c r="A114" s="42" t="s">
        <v>185</v>
      </c>
      <c r="B114" s="44" t="s">
        <v>50</v>
      </c>
      <c r="C114" s="47" t="s">
        <v>186</v>
      </c>
      <c r="D114" s="44"/>
      <c r="E114" s="45">
        <f t="shared" si="4"/>
        <v>390.4</v>
      </c>
      <c r="F114" s="45">
        <f t="shared" si="4"/>
        <v>339.32000000000005</v>
      </c>
      <c r="G114" s="45">
        <f t="shared" si="4"/>
        <v>2</v>
      </c>
    </row>
    <row r="115" spans="1:7" s="30" customFormat="1" ht="55.9" customHeight="1" x14ac:dyDescent="0.4">
      <c r="A115" s="46" t="s">
        <v>187</v>
      </c>
      <c r="B115" s="47" t="s">
        <v>50</v>
      </c>
      <c r="C115" s="47" t="s">
        <v>188</v>
      </c>
      <c r="D115" s="47"/>
      <c r="E115" s="48">
        <f>E116+E117</f>
        <v>390.4</v>
      </c>
      <c r="F115" s="48">
        <f>F116+F117</f>
        <v>339.32000000000005</v>
      </c>
      <c r="G115" s="48">
        <f>G116+G117</f>
        <v>2</v>
      </c>
    </row>
    <row r="116" spans="1:7" s="30" customFormat="1" ht="75.75" customHeight="1" x14ac:dyDescent="0.4">
      <c r="A116" s="46" t="s">
        <v>85</v>
      </c>
      <c r="B116" s="47" t="s">
        <v>50</v>
      </c>
      <c r="C116" s="47" t="s">
        <v>188</v>
      </c>
      <c r="D116" s="47" t="s">
        <v>86</v>
      </c>
      <c r="E116" s="48">
        <v>300</v>
      </c>
      <c r="F116" s="48">
        <v>258.92</v>
      </c>
      <c r="G116" s="48">
        <v>1</v>
      </c>
    </row>
    <row r="117" spans="1:7" s="30" customFormat="1" ht="26.45" customHeight="1" x14ac:dyDescent="0.4">
      <c r="A117" s="46" t="s">
        <v>87</v>
      </c>
      <c r="B117" s="47" t="s">
        <v>50</v>
      </c>
      <c r="C117" s="47" t="s">
        <v>188</v>
      </c>
      <c r="D117" s="47" t="s">
        <v>88</v>
      </c>
      <c r="E117" s="48">
        <v>90.4</v>
      </c>
      <c r="F117" s="48">
        <v>80.400000000000006</v>
      </c>
      <c r="G117" s="48">
        <v>1</v>
      </c>
    </row>
    <row r="118" spans="1:7" s="30" customFormat="1" ht="25.5" x14ac:dyDescent="0.35">
      <c r="A118" s="35" t="s">
        <v>51</v>
      </c>
      <c r="B118" s="36" t="s">
        <v>52</v>
      </c>
      <c r="C118" s="36"/>
      <c r="D118" s="36"/>
      <c r="E118" s="37">
        <f>E119+E123</f>
        <v>3594.71</v>
      </c>
      <c r="F118" s="37">
        <f>F119+F123</f>
        <v>238.82</v>
      </c>
      <c r="G118" s="37">
        <f>G119+G123</f>
        <v>238.82</v>
      </c>
    </row>
    <row r="119" spans="1:7" s="30" customFormat="1" ht="25.5" x14ac:dyDescent="0.35">
      <c r="A119" s="38" t="s">
        <v>53</v>
      </c>
      <c r="B119" s="40" t="s">
        <v>54</v>
      </c>
      <c r="C119" s="40"/>
      <c r="D119" s="40"/>
      <c r="E119" s="41">
        <f>E122</f>
        <v>238.82</v>
      </c>
      <c r="F119" s="41">
        <f>F122</f>
        <v>238.82</v>
      </c>
      <c r="G119" s="41">
        <f>G122</f>
        <v>238.82</v>
      </c>
    </row>
    <row r="120" spans="1:7" s="30" customFormat="1" ht="66" customHeight="1" x14ac:dyDescent="0.4">
      <c r="A120" s="46" t="s">
        <v>189</v>
      </c>
      <c r="B120" s="47" t="s">
        <v>54</v>
      </c>
      <c r="C120" s="47" t="s">
        <v>190</v>
      </c>
      <c r="D120" s="47"/>
      <c r="E120" s="45">
        <f>E119</f>
        <v>238.82</v>
      </c>
      <c r="F120" s="45">
        <f>F119</f>
        <v>238.82</v>
      </c>
      <c r="G120" s="45">
        <f>G119</f>
        <v>238.82</v>
      </c>
    </row>
    <row r="121" spans="1:7" s="30" customFormat="1" ht="77.25" customHeight="1" x14ac:dyDescent="0.4">
      <c r="A121" s="46" t="s">
        <v>191</v>
      </c>
      <c r="B121" s="47" t="s">
        <v>54</v>
      </c>
      <c r="C121" s="47" t="s">
        <v>192</v>
      </c>
      <c r="D121" s="47"/>
      <c r="E121" s="45">
        <f>E119</f>
        <v>238.82</v>
      </c>
      <c r="F121" s="45">
        <f>F119</f>
        <v>238.82</v>
      </c>
      <c r="G121" s="45">
        <f>G119</f>
        <v>238.82</v>
      </c>
    </row>
    <row r="122" spans="1:7" s="30" customFormat="1" ht="59.25" customHeight="1" x14ac:dyDescent="0.4">
      <c r="A122" s="46" t="s">
        <v>193</v>
      </c>
      <c r="B122" s="47" t="s">
        <v>54</v>
      </c>
      <c r="C122" s="47" t="s">
        <v>194</v>
      </c>
      <c r="D122" s="47" t="s">
        <v>195</v>
      </c>
      <c r="E122" s="45">
        <v>238.82</v>
      </c>
      <c r="F122" s="45">
        <v>238.82</v>
      </c>
      <c r="G122" s="45">
        <v>238.82</v>
      </c>
    </row>
    <row r="123" spans="1:7" s="30" customFormat="1" ht="25.5" x14ac:dyDescent="0.35">
      <c r="A123" s="38" t="s">
        <v>55</v>
      </c>
      <c r="B123" s="40" t="s">
        <v>56</v>
      </c>
      <c r="C123" s="40"/>
      <c r="D123" s="40"/>
      <c r="E123" s="41">
        <f>E124</f>
        <v>3355.89</v>
      </c>
      <c r="F123" s="41">
        <f>F124</f>
        <v>0</v>
      </c>
      <c r="G123" s="41">
        <f>G124</f>
        <v>0</v>
      </c>
    </row>
    <row r="124" spans="1:7" s="30" customFormat="1" ht="28.9" customHeight="1" x14ac:dyDescent="0.4">
      <c r="A124" s="42" t="s">
        <v>196</v>
      </c>
      <c r="B124" s="44" t="s">
        <v>56</v>
      </c>
      <c r="C124" s="44" t="s">
        <v>197</v>
      </c>
      <c r="D124" s="44"/>
      <c r="E124" s="45">
        <f>E126</f>
        <v>3355.89</v>
      </c>
      <c r="F124" s="45">
        <f>F126</f>
        <v>0</v>
      </c>
      <c r="G124" s="45">
        <f>G126</f>
        <v>0</v>
      </c>
    </row>
    <row r="125" spans="1:7" s="30" customFormat="1" ht="55.9" customHeight="1" x14ac:dyDescent="0.4">
      <c r="A125" s="42" t="s">
        <v>198</v>
      </c>
      <c r="B125" s="44" t="s">
        <v>56</v>
      </c>
      <c r="C125" s="44" t="s">
        <v>199</v>
      </c>
      <c r="D125" s="44"/>
      <c r="E125" s="45">
        <f>E126</f>
        <v>3355.89</v>
      </c>
      <c r="F125" s="45">
        <f>F126</f>
        <v>0</v>
      </c>
      <c r="G125" s="45">
        <f>G126</f>
        <v>0</v>
      </c>
    </row>
    <row r="126" spans="1:7" s="30" customFormat="1" ht="72.75" customHeight="1" x14ac:dyDescent="0.4">
      <c r="A126" s="46" t="s">
        <v>193</v>
      </c>
      <c r="B126" s="44" t="s">
        <v>56</v>
      </c>
      <c r="C126" s="44" t="s">
        <v>199</v>
      </c>
      <c r="D126" s="44" t="s">
        <v>195</v>
      </c>
      <c r="E126" s="45">
        <v>3355.89</v>
      </c>
      <c r="F126" s="45">
        <v>0</v>
      </c>
      <c r="G126" s="45">
        <v>0</v>
      </c>
    </row>
    <row r="127" spans="1:7" s="30" customFormat="1" ht="43.5" hidden="1" customHeight="1" x14ac:dyDescent="0.35">
      <c r="A127" s="38" t="s">
        <v>57</v>
      </c>
      <c r="B127" s="40" t="s">
        <v>58</v>
      </c>
      <c r="C127" s="40"/>
      <c r="D127" s="40"/>
      <c r="E127" s="41">
        <f>E131</f>
        <v>0</v>
      </c>
      <c r="F127" s="41">
        <f>F131</f>
        <v>0</v>
      </c>
      <c r="G127" s="41">
        <f>G131</f>
        <v>0</v>
      </c>
    </row>
    <row r="128" spans="1:7" s="30" customFormat="1" ht="39.75" hidden="1" customHeight="1" x14ac:dyDescent="0.4">
      <c r="A128" s="42" t="s">
        <v>59</v>
      </c>
      <c r="B128" s="40" t="s">
        <v>60</v>
      </c>
      <c r="C128" s="40"/>
      <c r="D128" s="40"/>
      <c r="E128" s="41">
        <f>E131</f>
        <v>0</v>
      </c>
      <c r="F128" s="41">
        <f>F131</f>
        <v>0</v>
      </c>
      <c r="G128" s="41">
        <f>G131</f>
        <v>0</v>
      </c>
    </row>
    <row r="129" spans="1:7" s="30" customFormat="1" ht="93.75" hidden="1" customHeight="1" x14ac:dyDescent="0.4">
      <c r="A129" s="46" t="s">
        <v>200</v>
      </c>
      <c r="B129" s="47" t="s">
        <v>60</v>
      </c>
      <c r="C129" s="47" t="s">
        <v>201</v>
      </c>
      <c r="D129" s="47"/>
      <c r="E129" s="48">
        <f>E131</f>
        <v>0</v>
      </c>
      <c r="F129" s="48">
        <f>F131</f>
        <v>0</v>
      </c>
      <c r="G129" s="48">
        <f>G131</f>
        <v>0</v>
      </c>
    </row>
    <row r="130" spans="1:7" s="30" customFormat="1" ht="58.5" hidden="1" customHeight="1" x14ac:dyDescent="0.4">
      <c r="A130" s="46" t="s">
        <v>187</v>
      </c>
      <c r="B130" s="47" t="s">
        <v>60</v>
      </c>
      <c r="C130" s="47" t="s">
        <v>202</v>
      </c>
      <c r="D130" s="47"/>
      <c r="E130" s="48">
        <f>E131</f>
        <v>0</v>
      </c>
      <c r="F130" s="48">
        <f>F131</f>
        <v>0</v>
      </c>
      <c r="G130" s="48">
        <f>G131</f>
        <v>0</v>
      </c>
    </row>
    <row r="131" spans="1:7" s="30" customFormat="1" ht="52.15" hidden="1" customHeight="1" x14ac:dyDescent="0.4">
      <c r="A131" s="46" t="s">
        <v>126</v>
      </c>
      <c r="B131" s="47" t="s">
        <v>60</v>
      </c>
      <c r="C131" s="47" t="s">
        <v>202</v>
      </c>
      <c r="D131" s="47" t="s">
        <v>86</v>
      </c>
      <c r="E131" s="48">
        <v>0</v>
      </c>
      <c r="F131" s="48">
        <v>0</v>
      </c>
      <c r="G131" s="48">
        <v>0</v>
      </c>
    </row>
    <row r="132" spans="1:7" s="30" customFormat="1" ht="50.45" customHeight="1" x14ac:dyDescent="0.35">
      <c r="A132" s="38" t="s">
        <v>203</v>
      </c>
      <c r="B132" s="40" t="s">
        <v>62</v>
      </c>
      <c r="C132" s="53"/>
      <c r="D132" s="40"/>
      <c r="E132" s="41">
        <f>E136</f>
        <v>0.57999999999999996</v>
      </c>
      <c r="F132" s="41">
        <f>F136</f>
        <v>0.38</v>
      </c>
      <c r="G132" s="41">
        <f>G136</f>
        <v>0.18</v>
      </c>
    </row>
    <row r="133" spans="1:7" s="30" customFormat="1" ht="87" customHeight="1" x14ac:dyDescent="0.35">
      <c r="A133" s="38" t="s">
        <v>63</v>
      </c>
      <c r="B133" s="40" t="s">
        <v>64</v>
      </c>
      <c r="C133" s="53"/>
      <c r="D133" s="40"/>
      <c r="E133" s="41">
        <f>E136</f>
        <v>0.57999999999999996</v>
      </c>
      <c r="F133" s="41">
        <f>F136</f>
        <v>0.38</v>
      </c>
      <c r="G133" s="41">
        <f>G136</f>
        <v>0.18</v>
      </c>
    </row>
    <row r="134" spans="1:7" s="30" customFormat="1" ht="84.75" customHeight="1" x14ac:dyDescent="0.4">
      <c r="A134" s="46" t="s">
        <v>204</v>
      </c>
      <c r="B134" s="47" t="s">
        <v>64</v>
      </c>
      <c r="C134" s="54" t="s">
        <v>205</v>
      </c>
      <c r="D134" s="47"/>
      <c r="E134" s="48">
        <f>E136</f>
        <v>0.57999999999999996</v>
      </c>
      <c r="F134" s="48">
        <f>F136</f>
        <v>0.38</v>
      </c>
      <c r="G134" s="48">
        <f>G136</f>
        <v>0.18</v>
      </c>
    </row>
    <row r="135" spans="1:7" s="30" customFormat="1" ht="84.75" customHeight="1" x14ac:dyDescent="0.4">
      <c r="A135" s="46" t="s">
        <v>204</v>
      </c>
      <c r="B135" s="47" t="s">
        <v>64</v>
      </c>
      <c r="C135" s="54" t="s">
        <v>206</v>
      </c>
      <c r="D135" s="47"/>
      <c r="E135" s="48">
        <f>E136</f>
        <v>0.57999999999999996</v>
      </c>
      <c r="F135" s="48">
        <f>F136</f>
        <v>0.38</v>
      </c>
      <c r="G135" s="48">
        <v>0.18</v>
      </c>
    </row>
    <row r="136" spans="1:7" s="30" customFormat="1" ht="91.5" customHeight="1" x14ac:dyDescent="0.4">
      <c r="A136" s="55" t="s">
        <v>207</v>
      </c>
      <c r="B136" s="56" t="s">
        <v>64</v>
      </c>
      <c r="C136" s="57" t="s">
        <v>206</v>
      </c>
      <c r="D136" s="56" t="s">
        <v>208</v>
      </c>
      <c r="E136" s="48">
        <v>0.57999999999999996</v>
      </c>
      <c r="F136" s="48">
        <v>0.38</v>
      </c>
      <c r="G136" s="48">
        <v>0.18</v>
      </c>
    </row>
    <row r="137" spans="1:7" s="30" customFormat="1" ht="25.5" x14ac:dyDescent="0.35">
      <c r="A137" s="98" t="s">
        <v>65</v>
      </c>
      <c r="B137" s="99"/>
      <c r="C137" s="99"/>
      <c r="D137" s="99"/>
      <c r="E137" s="37">
        <f>E132+E118+E112+E83+E73+E59+E53+E10</f>
        <v>14326.89</v>
      </c>
      <c r="F137" s="37">
        <f>F132+F118+F112+F83+F73+F59+F53+F10</f>
        <v>10764.9</v>
      </c>
      <c r="G137" s="37">
        <f>G132+G127+G118+G112+G83+G73+G59+G53+G10</f>
        <v>10530.16</v>
      </c>
    </row>
    <row r="138" spans="1:7" s="59" customFormat="1" ht="121.5" customHeight="1" x14ac:dyDescent="0.4">
      <c r="A138" s="58" t="s">
        <v>332</v>
      </c>
      <c r="B138" s="100" t="s">
        <v>209</v>
      </c>
      <c r="C138" s="100"/>
      <c r="D138" s="100"/>
      <c r="E138" s="100"/>
      <c r="F138" s="100"/>
      <c r="G138" s="100"/>
    </row>
  </sheetData>
  <mergeCells count="9">
    <mergeCell ref="A8:G8"/>
    <mergeCell ref="A137:D137"/>
    <mergeCell ref="B138:G138"/>
    <mergeCell ref="A1:G1"/>
    <mergeCell ref="A2:G2"/>
    <mergeCell ref="A3:G3"/>
    <mergeCell ref="A4:G4"/>
    <mergeCell ref="A5:G5"/>
    <mergeCell ref="A7:G7"/>
  </mergeCells>
  <pageMargins left="0.70866141732283472" right="0.70866141732283472" top="0.74803149606299213" bottom="0.74803149606299213" header="0.31496062992125984" footer="0.31496062992125984"/>
  <pageSetup paperSize="9" scale="3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zoomScale="80" zoomScaleNormal="80" workbookViewId="0">
      <selection activeCell="G44" sqref="G44"/>
    </sheetView>
  </sheetViews>
  <sheetFormatPr defaultRowHeight="15" x14ac:dyDescent="0.25"/>
  <cols>
    <col min="1" max="1" width="84" customWidth="1"/>
    <col min="2" max="2" width="14" customWidth="1"/>
    <col min="3" max="3" width="18.28515625" customWidth="1"/>
    <col min="4" max="4" width="23.7109375" customWidth="1"/>
    <col min="5" max="5" width="13.7109375" customWidth="1"/>
    <col min="6" max="6" width="29.5703125" customWidth="1"/>
    <col min="7" max="7" width="31.28515625" customWidth="1"/>
    <col min="8" max="8" width="32" customWidth="1"/>
  </cols>
  <sheetData>
    <row r="1" spans="1:8" ht="26.25" x14ac:dyDescent="0.4">
      <c r="A1" s="105" t="s">
        <v>210</v>
      </c>
      <c r="B1" s="105"/>
      <c r="C1" s="105"/>
      <c r="D1" s="105"/>
      <c r="E1" s="105"/>
      <c r="F1" s="105"/>
      <c r="G1" s="105"/>
      <c r="H1" s="105"/>
    </row>
    <row r="2" spans="1:8" ht="26.25" x14ac:dyDescent="0.4">
      <c r="A2" s="105" t="s">
        <v>211</v>
      </c>
      <c r="B2" s="105"/>
      <c r="C2" s="105"/>
      <c r="D2" s="105"/>
      <c r="E2" s="105"/>
      <c r="F2" s="105"/>
      <c r="G2" s="105"/>
      <c r="H2" s="105"/>
    </row>
    <row r="3" spans="1:8" ht="26.25" x14ac:dyDescent="0.4">
      <c r="A3" s="105" t="s">
        <v>2</v>
      </c>
      <c r="B3" s="105"/>
      <c r="C3" s="105"/>
      <c r="D3" s="105"/>
      <c r="E3" s="105"/>
      <c r="F3" s="105"/>
      <c r="G3" s="105"/>
      <c r="H3" s="105"/>
    </row>
    <row r="4" spans="1:8" ht="26.25" x14ac:dyDescent="0.4">
      <c r="A4" s="105" t="s">
        <v>69</v>
      </c>
      <c r="B4" s="105"/>
      <c r="C4" s="105"/>
      <c r="D4" s="105"/>
      <c r="E4" s="105"/>
      <c r="F4" s="105"/>
      <c r="G4" s="105"/>
      <c r="H4" s="105"/>
    </row>
    <row r="5" spans="1:8" ht="26.25" x14ac:dyDescent="0.4">
      <c r="A5" s="105" t="s">
        <v>221</v>
      </c>
      <c r="B5" s="105"/>
      <c r="C5" s="105"/>
      <c r="D5" s="105"/>
      <c r="E5" s="105"/>
      <c r="F5" s="105"/>
      <c r="G5" s="105"/>
      <c r="H5" s="105"/>
    </row>
    <row r="6" spans="1:8" ht="73.5" customHeight="1" x14ac:dyDescent="0.35">
      <c r="A6" s="106" t="s">
        <v>212</v>
      </c>
      <c r="B6" s="106"/>
      <c r="C6" s="106"/>
      <c r="D6" s="106"/>
      <c r="E6" s="106"/>
      <c r="F6" s="106"/>
      <c r="G6" s="106"/>
      <c r="H6" s="106"/>
    </row>
    <row r="7" spans="1:8" ht="18.75" x14ac:dyDescent="0.3">
      <c r="A7" s="103"/>
      <c r="B7" s="103"/>
      <c r="C7" s="103"/>
      <c r="D7" s="103"/>
      <c r="E7" s="103"/>
      <c r="F7" s="103"/>
      <c r="G7" s="103"/>
      <c r="H7" s="103"/>
    </row>
    <row r="8" spans="1:8" ht="19.5" thickBot="1" x14ac:dyDescent="0.35">
      <c r="A8" s="104" t="s">
        <v>5</v>
      </c>
      <c r="B8" s="104"/>
      <c r="C8" s="104"/>
      <c r="D8" s="104"/>
      <c r="E8" s="104"/>
      <c r="F8" s="104"/>
      <c r="G8" s="104"/>
      <c r="H8" s="104"/>
    </row>
    <row r="9" spans="1:8" ht="77.25" thickBot="1" x14ac:dyDescent="0.3">
      <c r="A9" s="60" t="s">
        <v>6</v>
      </c>
      <c r="B9" s="61" t="s">
        <v>213</v>
      </c>
      <c r="C9" s="61" t="s">
        <v>7</v>
      </c>
      <c r="D9" s="61" t="s">
        <v>71</v>
      </c>
      <c r="E9" s="61" t="s">
        <v>72</v>
      </c>
      <c r="F9" s="61" t="s">
        <v>8</v>
      </c>
      <c r="G9" s="61" t="s">
        <v>9</v>
      </c>
      <c r="H9" s="62" t="s">
        <v>10</v>
      </c>
    </row>
    <row r="10" spans="1:8" ht="77.25" x14ac:dyDescent="0.4">
      <c r="A10" s="63" t="s">
        <v>214</v>
      </c>
      <c r="B10" s="64" t="s">
        <v>215</v>
      </c>
      <c r="C10" s="65"/>
      <c r="D10" s="65"/>
      <c r="E10" s="65"/>
      <c r="F10" s="65"/>
      <c r="G10" s="66"/>
      <c r="H10" s="67"/>
    </row>
    <row r="11" spans="1:8" ht="25.5" x14ac:dyDescent="0.35">
      <c r="A11" s="35" t="s">
        <v>11</v>
      </c>
      <c r="B11" s="68" t="s">
        <v>215</v>
      </c>
      <c r="C11" s="36" t="s">
        <v>12</v>
      </c>
      <c r="D11" s="36"/>
      <c r="E11" s="36"/>
      <c r="F11" s="37">
        <f>F12+F16+F22+F26+F30</f>
        <v>7097.9800000000005</v>
      </c>
      <c r="G11" s="37">
        <f>G12+G16+G22+G26+G30</f>
        <v>7325.78</v>
      </c>
      <c r="H11" s="69">
        <f>H12+H16+H22+H26+H30</f>
        <v>7592.3099999999995</v>
      </c>
    </row>
    <row r="12" spans="1:8" ht="76.5" x14ac:dyDescent="0.35">
      <c r="A12" s="38" t="s">
        <v>13</v>
      </c>
      <c r="B12" s="39" t="s">
        <v>215</v>
      </c>
      <c r="C12" s="39" t="s">
        <v>14</v>
      </c>
      <c r="D12" s="40"/>
      <c r="E12" s="40"/>
      <c r="F12" s="41">
        <f>F14</f>
        <v>1115.08</v>
      </c>
      <c r="G12" s="41">
        <f>G14</f>
        <v>1177.9100000000001</v>
      </c>
      <c r="H12" s="70">
        <f>H14</f>
        <v>1225.08</v>
      </c>
    </row>
    <row r="13" spans="1:8" ht="52.5" x14ac:dyDescent="0.4">
      <c r="A13" s="42" t="s">
        <v>74</v>
      </c>
      <c r="B13" s="43" t="s">
        <v>215</v>
      </c>
      <c r="C13" s="43" t="s">
        <v>14</v>
      </c>
      <c r="D13" s="44" t="s">
        <v>75</v>
      </c>
      <c r="E13" s="44"/>
      <c r="F13" s="45">
        <f t="shared" ref="F13:H14" si="0">F14</f>
        <v>1115.08</v>
      </c>
      <c r="G13" s="45">
        <f t="shared" si="0"/>
        <v>1177.9100000000001</v>
      </c>
      <c r="H13" s="71">
        <f t="shared" si="0"/>
        <v>1225.08</v>
      </c>
    </row>
    <row r="14" spans="1:8" ht="26.25" x14ac:dyDescent="0.4">
      <c r="A14" s="46" t="s">
        <v>76</v>
      </c>
      <c r="B14" s="72" t="s">
        <v>215</v>
      </c>
      <c r="C14" s="47" t="s">
        <v>14</v>
      </c>
      <c r="D14" s="47" t="s">
        <v>77</v>
      </c>
      <c r="E14" s="47"/>
      <c r="F14" s="48">
        <f t="shared" si="0"/>
        <v>1115.08</v>
      </c>
      <c r="G14" s="48">
        <f t="shared" si="0"/>
        <v>1177.9100000000001</v>
      </c>
      <c r="H14" s="50">
        <f t="shared" si="0"/>
        <v>1225.08</v>
      </c>
    </row>
    <row r="15" spans="1:8" ht="157.5" x14ac:dyDescent="0.4">
      <c r="A15" s="46" t="s">
        <v>132</v>
      </c>
      <c r="B15" s="72" t="s">
        <v>215</v>
      </c>
      <c r="C15" s="47" t="s">
        <v>14</v>
      </c>
      <c r="D15" s="47" t="s">
        <v>77</v>
      </c>
      <c r="E15" s="47" t="s">
        <v>79</v>
      </c>
      <c r="F15" s="49">
        <v>1115.08</v>
      </c>
      <c r="G15" s="49">
        <v>1177.9100000000001</v>
      </c>
      <c r="H15" s="49">
        <v>1225.08</v>
      </c>
    </row>
    <row r="16" spans="1:8" ht="127.5" x14ac:dyDescent="0.35">
      <c r="A16" s="38" t="s">
        <v>80</v>
      </c>
      <c r="B16" s="39" t="s">
        <v>215</v>
      </c>
      <c r="C16" s="40" t="s">
        <v>16</v>
      </c>
      <c r="D16" s="40"/>
      <c r="E16" s="40"/>
      <c r="F16" s="41">
        <f>F19+F20+F21</f>
        <v>5642.77</v>
      </c>
      <c r="G16" s="41">
        <f>G19+G20+G21</f>
        <v>5923.76</v>
      </c>
      <c r="H16" s="70">
        <f>H19+H20+H21</f>
        <v>6144.84</v>
      </c>
    </row>
    <row r="17" spans="1:8" ht="26.25" x14ac:dyDescent="0.4">
      <c r="A17" s="42" t="s">
        <v>81</v>
      </c>
      <c r="B17" s="43" t="s">
        <v>215</v>
      </c>
      <c r="C17" s="44" t="s">
        <v>16</v>
      </c>
      <c r="D17" s="44" t="s">
        <v>82</v>
      </c>
      <c r="E17" s="44"/>
      <c r="F17" s="45">
        <f>F16</f>
        <v>5642.77</v>
      </c>
      <c r="G17" s="45">
        <f>G16</f>
        <v>5923.76</v>
      </c>
      <c r="H17" s="71">
        <f>H16</f>
        <v>6144.84</v>
      </c>
    </row>
    <row r="18" spans="1:8" ht="26.25" x14ac:dyDescent="0.4">
      <c r="A18" s="46" t="s">
        <v>83</v>
      </c>
      <c r="B18" s="72" t="s">
        <v>215</v>
      </c>
      <c r="C18" s="47" t="s">
        <v>16</v>
      </c>
      <c r="D18" s="47" t="s">
        <v>84</v>
      </c>
      <c r="E18" s="47"/>
      <c r="F18" s="48">
        <f>F16</f>
        <v>5642.77</v>
      </c>
      <c r="G18" s="48">
        <f>G16</f>
        <v>5923.76</v>
      </c>
      <c r="H18" s="50">
        <f>H16</f>
        <v>6144.84</v>
      </c>
    </row>
    <row r="19" spans="1:8" ht="157.5" x14ac:dyDescent="0.4">
      <c r="A19" s="46" t="s">
        <v>78</v>
      </c>
      <c r="B19" s="72" t="s">
        <v>215</v>
      </c>
      <c r="C19" s="47" t="s">
        <v>16</v>
      </c>
      <c r="D19" s="47" t="s">
        <v>84</v>
      </c>
      <c r="E19" s="47" t="s">
        <v>79</v>
      </c>
      <c r="F19" s="48">
        <v>5232.7700000000004</v>
      </c>
      <c r="G19" s="48">
        <v>5513.76</v>
      </c>
      <c r="H19" s="48">
        <v>5734.84</v>
      </c>
    </row>
    <row r="20" spans="1:8" ht="52.5" x14ac:dyDescent="0.4">
      <c r="A20" s="46" t="s">
        <v>85</v>
      </c>
      <c r="B20" s="72" t="s">
        <v>215</v>
      </c>
      <c r="C20" s="47" t="s">
        <v>16</v>
      </c>
      <c r="D20" s="47" t="s">
        <v>84</v>
      </c>
      <c r="E20" s="47" t="s">
        <v>86</v>
      </c>
      <c r="F20" s="48">
        <v>395</v>
      </c>
      <c r="G20" s="48">
        <v>395</v>
      </c>
      <c r="H20" s="48">
        <v>395</v>
      </c>
    </row>
    <row r="21" spans="1:8" ht="26.25" x14ac:dyDescent="0.4">
      <c r="A21" s="46" t="s">
        <v>87</v>
      </c>
      <c r="B21" s="72" t="s">
        <v>215</v>
      </c>
      <c r="C21" s="47" t="s">
        <v>16</v>
      </c>
      <c r="D21" s="47" t="s">
        <v>84</v>
      </c>
      <c r="E21" s="47" t="s">
        <v>88</v>
      </c>
      <c r="F21" s="48">
        <v>15</v>
      </c>
      <c r="G21" s="48">
        <v>15</v>
      </c>
      <c r="H21" s="48">
        <v>15</v>
      </c>
    </row>
    <row r="22" spans="1:8" ht="102" x14ac:dyDescent="0.35">
      <c r="A22" s="38" t="s">
        <v>17</v>
      </c>
      <c r="B22" s="68" t="s">
        <v>215</v>
      </c>
      <c r="C22" s="40" t="s">
        <v>18</v>
      </c>
      <c r="D22" s="36"/>
      <c r="E22" s="36"/>
      <c r="F22" s="41">
        <f>F25</f>
        <v>41.1</v>
      </c>
      <c r="G22" s="41">
        <f>G25</f>
        <v>45.08</v>
      </c>
      <c r="H22" s="70">
        <f>H25</f>
        <v>43.36</v>
      </c>
    </row>
    <row r="23" spans="1:8" ht="52.5" x14ac:dyDescent="0.4">
      <c r="A23" s="42" t="s">
        <v>89</v>
      </c>
      <c r="B23" s="43" t="s">
        <v>215</v>
      </c>
      <c r="C23" s="44" t="s">
        <v>18</v>
      </c>
      <c r="D23" s="44" t="s">
        <v>90</v>
      </c>
      <c r="E23" s="44"/>
      <c r="F23" s="45">
        <f>F25</f>
        <v>41.1</v>
      </c>
      <c r="G23" s="45">
        <f>G25</f>
        <v>45.08</v>
      </c>
      <c r="H23" s="71">
        <f>H25</f>
        <v>43.36</v>
      </c>
    </row>
    <row r="24" spans="1:8" ht="52.5" x14ac:dyDescent="0.4">
      <c r="A24" s="46" t="s">
        <v>91</v>
      </c>
      <c r="B24" s="72" t="s">
        <v>215</v>
      </c>
      <c r="C24" s="47" t="s">
        <v>18</v>
      </c>
      <c r="D24" s="47" t="s">
        <v>92</v>
      </c>
      <c r="E24" s="47"/>
      <c r="F24" s="48">
        <f>F25</f>
        <v>41.1</v>
      </c>
      <c r="G24" s="48">
        <f>G25</f>
        <v>45.08</v>
      </c>
      <c r="H24" s="50">
        <f>H25</f>
        <v>43.36</v>
      </c>
    </row>
    <row r="25" spans="1:8" ht="26.25" x14ac:dyDescent="0.4">
      <c r="A25" s="46" t="s">
        <v>93</v>
      </c>
      <c r="B25" s="72" t="s">
        <v>215</v>
      </c>
      <c r="C25" s="47" t="s">
        <v>18</v>
      </c>
      <c r="D25" s="47" t="s">
        <v>92</v>
      </c>
      <c r="E25" s="47" t="s">
        <v>94</v>
      </c>
      <c r="F25" s="48">
        <v>41.1</v>
      </c>
      <c r="G25" s="48">
        <v>45.08</v>
      </c>
      <c r="H25" s="50">
        <v>43.36</v>
      </c>
    </row>
    <row r="26" spans="1:8" ht="25.5" x14ac:dyDescent="0.35">
      <c r="A26" s="38" t="s">
        <v>19</v>
      </c>
      <c r="B26" s="68" t="s">
        <v>215</v>
      </c>
      <c r="C26" s="40" t="s">
        <v>20</v>
      </c>
      <c r="D26" s="40"/>
      <c r="E26" s="40"/>
      <c r="F26" s="41">
        <f>F29</f>
        <v>30</v>
      </c>
      <c r="G26" s="41">
        <f>G29</f>
        <v>30</v>
      </c>
      <c r="H26" s="70">
        <f>H29</f>
        <v>30</v>
      </c>
    </row>
    <row r="27" spans="1:8" ht="26.25" x14ac:dyDescent="0.4">
      <c r="A27" s="42" t="s">
        <v>103</v>
      </c>
      <c r="B27" s="72" t="s">
        <v>215</v>
      </c>
      <c r="C27" s="44" t="s">
        <v>20</v>
      </c>
      <c r="D27" s="44" t="s">
        <v>104</v>
      </c>
      <c r="E27" s="44"/>
      <c r="F27" s="45">
        <f>F26</f>
        <v>30</v>
      </c>
      <c r="G27" s="45">
        <f>G26</f>
        <v>30</v>
      </c>
      <c r="H27" s="71">
        <f>H26</f>
        <v>30</v>
      </c>
    </row>
    <row r="28" spans="1:8" ht="26.25" x14ac:dyDescent="0.4">
      <c r="A28" s="46" t="s">
        <v>105</v>
      </c>
      <c r="B28" s="72" t="s">
        <v>215</v>
      </c>
      <c r="C28" s="47" t="s">
        <v>20</v>
      </c>
      <c r="D28" s="47" t="s">
        <v>106</v>
      </c>
      <c r="E28" s="47"/>
      <c r="F28" s="48">
        <f>F26</f>
        <v>30</v>
      </c>
      <c r="G28" s="48">
        <f>G26</f>
        <v>30</v>
      </c>
      <c r="H28" s="50">
        <f>H26</f>
        <v>30</v>
      </c>
    </row>
    <row r="29" spans="1:8" ht="26.25" x14ac:dyDescent="0.4">
      <c r="A29" s="46" t="s">
        <v>87</v>
      </c>
      <c r="B29" s="72" t="s">
        <v>215</v>
      </c>
      <c r="C29" s="47" t="s">
        <v>20</v>
      </c>
      <c r="D29" s="47" t="s">
        <v>106</v>
      </c>
      <c r="E29" s="47" t="s">
        <v>88</v>
      </c>
      <c r="F29" s="48">
        <v>30</v>
      </c>
      <c r="G29" s="48">
        <v>30</v>
      </c>
      <c r="H29" s="50">
        <v>30</v>
      </c>
    </row>
    <row r="30" spans="1:8" ht="25.5" x14ac:dyDescent="0.35">
      <c r="A30" s="35" t="s">
        <v>21</v>
      </c>
      <c r="B30" s="68" t="s">
        <v>215</v>
      </c>
      <c r="C30" s="36" t="s">
        <v>22</v>
      </c>
      <c r="D30" s="36"/>
      <c r="E30" s="36"/>
      <c r="F30" s="37">
        <f>F31+F42+F45</f>
        <v>269.02999999999997</v>
      </c>
      <c r="G30" s="37">
        <f>G31+G42+G45</f>
        <v>149.03</v>
      </c>
      <c r="H30" s="69">
        <f>H31+H42+H45</f>
        <v>149.03</v>
      </c>
    </row>
    <row r="31" spans="1:8" ht="52.5" x14ac:dyDescent="0.4">
      <c r="A31" s="42" t="s">
        <v>216</v>
      </c>
      <c r="B31" s="43" t="s">
        <v>215</v>
      </c>
      <c r="C31" s="44" t="s">
        <v>22</v>
      </c>
      <c r="D31" s="44" t="s">
        <v>127</v>
      </c>
      <c r="E31" s="44"/>
      <c r="F31" s="45">
        <f>F32+F35</f>
        <v>117.13</v>
      </c>
      <c r="G31" s="45">
        <f>G32+G35</f>
        <v>117.13</v>
      </c>
      <c r="H31" s="71">
        <f>H32+H35</f>
        <v>117.13</v>
      </c>
    </row>
    <row r="32" spans="1:8" ht="26.25" x14ac:dyDescent="0.4">
      <c r="A32" s="42" t="s">
        <v>81</v>
      </c>
      <c r="B32" s="72" t="s">
        <v>215</v>
      </c>
      <c r="C32" s="44" t="s">
        <v>22</v>
      </c>
      <c r="D32" s="44" t="s">
        <v>82</v>
      </c>
      <c r="E32" s="44"/>
      <c r="F32" s="45">
        <f>F34</f>
        <v>84.13</v>
      </c>
      <c r="G32" s="45">
        <f>G34</f>
        <v>84.13</v>
      </c>
      <c r="H32" s="71">
        <f>H34</f>
        <v>84.13</v>
      </c>
    </row>
    <row r="33" spans="1:8" ht="105" x14ac:dyDescent="0.4">
      <c r="A33" s="46" t="s">
        <v>217</v>
      </c>
      <c r="B33" s="72" t="s">
        <v>215</v>
      </c>
      <c r="C33" s="47" t="s">
        <v>22</v>
      </c>
      <c r="D33" s="47" t="s">
        <v>109</v>
      </c>
      <c r="E33" s="47"/>
      <c r="F33" s="48">
        <f>F34</f>
        <v>84.13</v>
      </c>
      <c r="G33" s="48">
        <f>G34</f>
        <v>84.13</v>
      </c>
      <c r="H33" s="50">
        <f>H34</f>
        <v>84.13</v>
      </c>
    </row>
    <row r="34" spans="1:8" ht="52.5" x14ac:dyDescent="0.4">
      <c r="A34" s="46" t="s">
        <v>85</v>
      </c>
      <c r="B34" s="72" t="s">
        <v>215</v>
      </c>
      <c r="C34" s="47" t="s">
        <v>22</v>
      </c>
      <c r="D34" s="47" t="s">
        <v>109</v>
      </c>
      <c r="E34" s="47" t="s">
        <v>86</v>
      </c>
      <c r="F34" s="48">
        <v>84.13</v>
      </c>
      <c r="G34" s="48">
        <v>84.13</v>
      </c>
      <c r="H34" s="50">
        <v>84.13</v>
      </c>
    </row>
    <row r="35" spans="1:8" ht="131.25" x14ac:dyDescent="0.4">
      <c r="A35" s="42" t="s">
        <v>110</v>
      </c>
      <c r="B35" s="72" t="s">
        <v>215</v>
      </c>
      <c r="C35" s="44" t="s">
        <v>22</v>
      </c>
      <c r="D35" s="44" t="s">
        <v>111</v>
      </c>
      <c r="E35" s="44"/>
      <c r="F35" s="45">
        <v>33</v>
      </c>
      <c r="G35" s="45">
        <v>33</v>
      </c>
      <c r="H35" s="71">
        <v>33</v>
      </c>
    </row>
    <row r="36" spans="1:8" ht="78.75" x14ac:dyDescent="0.4">
      <c r="A36" s="46" t="s">
        <v>112</v>
      </c>
      <c r="B36" s="72" t="s">
        <v>215</v>
      </c>
      <c r="C36" s="47" t="s">
        <v>22</v>
      </c>
      <c r="D36" s="47" t="s">
        <v>113</v>
      </c>
      <c r="E36" s="47"/>
      <c r="F36" s="48">
        <f>F35</f>
        <v>33</v>
      </c>
      <c r="G36" s="48">
        <f>G35</f>
        <v>33</v>
      </c>
      <c r="H36" s="50">
        <f>H35</f>
        <v>33</v>
      </c>
    </row>
    <row r="37" spans="1:8" ht="52.5" x14ac:dyDescent="0.4">
      <c r="A37" s="46" t="s">
        <v>85</v>
      </c>
      <c r="B37" s="72" t="s">
        <v>215</v>
      </c>
      <c r="C37" s="47" t="s">
        <v>22</v>
      </c>
      <c r="D37" s="47" t="s">
        <v>113</v>
      </c>
      <c r="E37" s="47" t="s">
        <v>86</v>
      </c>
      <c r="F37" s="48">
        <f>F35</f>
        <v>33</v>
      </c>
      <c r="G37" s="48">
        <f>G35</f>
        <v>33</v>
      </c>
      <c r="H37" s="50">
        <f>H35</f>
        <v>33</v>
      </c>
    </row>
    <row r="38" spans="1:8" ht="52.5" hidden="1" x14ac:dyDescent="0.4">
      <c r="A38" s="42" t="s">
        <v>114</v>
      </c>
      <c r="B38" s="72" t="s">
        <v>215</v>
      </c>
      <c r="C38" s="44" t="s">
        <v>22</v>
      </c>
      <c r="D38" s="44" t="s">
        <v>115</v>
      </c>
      <c r="E38" s="44"/>
      <c r="F38" s="45"/>
      <c r="G38" s="45"/>
      <c r="H38" s="71"/>
    </row>
    <row r="39" spans="1:8" ht="26.25" hidden="1" x14ac:dyDescent="0.4">
      <c r="A39" s="46" t="s">
        <v>103</v>
      </c>
      <c r="B39" s="72" t="s">
        <v>215</v>
      </c>
      <c r="C39" s="47" t="s">
        <v>22</v>
      </c>
      <c r="D39" s="47" t="s">
        <v>104</v>
      </c>
      <c r="E39" s="47"/>
      <c r="F39" s="48"/>
      <c r="G39" s="48"/>
      <c r="H39" s="50"/>
    </row>
    <row r="40" spans="1:8" ht="78.75" hidden="1" x14ac:dyDescent="0.4">
      <c r="A40" s="46" t="s">
        <v>218</v>
      </c>
      <c r="B40" s="72" t="s">
        <v>215</v>
      </c>
      <c r="C40" s="47" t="s">
        <v>22</v>
      </c>
      <c r="D40" s="47" t="s">
        <v>117</v>
      </c>
      <c r="E40" s="47"/>
      <c r="F40" s="48"/>
      <c r="G40" s="48"/>
      <c r="H40" s="50"/>
    </row>
    <row r="41" spans="1:8" ht="26.25" hidden="1" x14ac:dyDescent="0.4">
      <c r="A41" s="46" t="s">
        <v>87</v>
      </c>
      <c r="B41" s="72" t="s">
        <v>215</v>
      </c>
      <c r="C41" s="47" t="s">
        <v>22</v>
      </c>
      <c r="D41" s="47" t="s">
        <v>117</v>
      </c>
      <c r="E41" s="47" t="s">
        <v>88</v>
      </c>
      <c r="F41" s="48"/>
      <c r="G41" s="48"/>
      <c r="H41" s="50"/>
    </row>
    <row r="42" spans="1:8" ht="69.75" customHeight="1" x14ac:dyDescent="0.4">
      <c r="A42" s="42" t="s">
        <v>118</v>
      </c>
      <c r="B42" s="43" t="s">
        <v>215</v>
      </c>
      <c r="C42" s="44" t="s">
        <v>22</v>
      </c>
      <c r="D42" s="44" t="s">
        <v>119</v>
      </c>
      <c r="E42" s="44"/>
      <c r="F42" s="45">
        <f>F44</f>
        <v>50</v>
      </c>
      <c r="G42" s="45">
        <f>G44</f>
        <v>0</v>
      </c>
      <c r="H42" s="71">
        <f>H44</f>
        <v>0</v>
      </c>
    </row>
    <row r="43" spans="1:8" ht="57.75" customHeight="1" x14ac:dyDescent="0.4">
      <c r="A43" s="46" t="s">
        <v>120</v>
      </c>
      <c r="B43" s="72" t="s">
        <v>215</v>
      </c>
      <c r="C43" s="47" t="s">
        <v>22</v>
      </c>
      <c r="D43" s="47" t="s">
        <v>121</v>
      </c>
      <c r="E43" s="47"/>
      <c r="F43" s="48">
        <f>F44</f>
        <v>50</v>
      </c>
      <c r="G43" s="48">
        <f>G44</f>
        <v>0</v>
      </c>
      <c r="H43" s="50">
        <f>H44</f>
        <v>0</v>
      </c>
    </row>
    <row r="44" spans="1:8" ht="44.25" customHeight="1" x14ac:dyDescent="0.4">
      <c r="A44" s="46" t="s">
        <v>87</v>
      </c>
      <c r="B44" s="72" t="s">
        <v>215</v>
      </c>
      <c r="C44" s="47" t="s">
        <v>22</v>
      </c>
      <c r="D44" s="47" t="s">
        <v>121</v>
      </c>
      <c r="E44" s="47" t="s">
        <v>88</v>
      </c>
      <c r="F44" s="48">
        <v>50</v>
      </c>
      <c r="G44" s="48">
        <v>0</v>
      </c>
      <c r="H44" s="50">
        <v>0</v>
      </c>
    </row>
    <row r="45" spans="1:8" ht="26.25" x14ac:dyDescent="0.4">
      <c r="A45" s="46" t="s">
        <v>122</v>
      </c>
      <c r="B45" s="72" t="s">
        <v>215</v>
      </c>
      <c r="C45" s="47" t="s">
        <v>22</v>
      </c>
      <c r="D45" s="47" t="s">
        <v>123</v>
      </c>
      <c r="E45" s="47"/>
      <c r="F45" s="48">
        <f>F46+F48</f>
        <v>101.9</v>
      </c>
      <c r="G45" s="48">
        <f>G46+G48</f>
        <v>31.9</v>
      </c>
      <c r="H45" s="50">
        <f>H46+H48</f>
        <v>31.9</v>
      </c>
    </row>
    <row r="46" spans="1:8" ht="52.5" x14ac:dyDescent="0.4">
      <c r="A46" s="46" t="s">
        <v>124</v>
      </c>
      <c r="B46" s="72" t="s">
        <v>215</v>
      </c>
      <c r="C46" s="47" t="s">
        <v>22</v>
      </c>
      <c r="D46" s="47" t="s">
        <v>125</v>
      </c>
      <c r="E46" s="47"/>
      <c r="F46" s="48">
        <f>F47</f>
        <v>100</v>
      </c>
      <c r="G46" s="48">
        <f>G47</f>
        <v>30</v>
      </c>
      <c r="H46" s="50">
        <f>H47</f>
        <v>30</v>
      </c>
    </row>
    <row r="47" spans="1:8" ht="52.5" x14ac:dyDescent="0.4">
      <c r="A47" s="46" t="s">
        <v>126</v>
      </c>
      <c r="B47" s="72" t="s">
        <v>215</v>
      </c>
      <c r="C47" s="47" t="s">
        <v>22</v>
      </c>
      <c r="D47" s="47" t="s">
        <v>125</v>
      </c>
      <c r="E47" s="47" t="s">
        <v>86</v>
      </c>
      <c r="F47" s="48">
        <v>100</v>
      </c>
      <c r="G47" s="48">
        <v>30</v>
      </c>
      <c r="H47" s="50">
        <v>30</v>
      </c>
    </row>
    <row r="48" spans="1:8" ht="26.25" x14ac:dyDescent="0.4">
      <c r="A48" s="46" t="s">
        <v>87</v>
      </c>
      <c r="B48" s="72" t="s">
        <v>215</v>
      </c>
      <c r="C48" s="47" t="s">
        <v>22</v>
      </c>
      <c r="D48" s="47" t="s">
        <v>125</v>
      </c>
      <c r="E48" s="47" t="s">
        <v>88</v>
      </c>
      <c r="F48" s="48">
        <v>1.9</v>
      </c>
      <c r="G48" s="48">
        <v>1.9</v>
      </c>
      <c r="H48" s="50">
        <v>1.9</v>
      </c>
    </row>
    <row r="49" spans="1:8" ht="25.5" x14ac:dyDescent="0.35">
      <c r="A49" s="35" t="s">
        <v>23</v>
      </c>
      <c r="B49" s="68" t="s">
        <v>215</v>
      </c>
      <c r="C49" s="36" t="s">
        <v>24</v>
      </c>
      <c r="D49" s="36"/>
      <c r="E49" s="36"/>
      <c r="F49" s="37">
        <f>F54+F55</f>
        <v>296</v>
      </c>
      <c r="G49" s="37">
        <f>G54+G55</f>
        <v>309</v>
      </c>
      <c r="H49" s="69">
        <f>H54+H55</f>
        <v>319.39999999999998</v>
      </c>
    </row>
    <row r="50" spans="1:8" ht="26.25" x14ac:dyDescent="0.4">
      <c r="A50" s="42" t="s">
        <v>25</v>
      </c>
      <c r="B50" s="43" t="s">
        <v>215</v>
      </c>
      <c r="C50" s="44" t="s">
        <v>26</v>
      </c>
      <c r="D50" s="44"/>
      <c r="E50" s="44"/>
      <c r="F50" s="45">
        <f>F54+F55</f>
        <v>296</v>
      </c>
      <c r="G50" s="45">
        <f>G54+G55</f>
        <v>309</v>
      </c>
      <c r="H50" s="71">
        <f>H54+H55</f>
        <v>319.39999999999998</v>
      </c>
    </row>
    <row r="51" spans="1:8" ht="26.25" x14ac:dyDescent="0.4">
      <c r="A51" s="46" t="s">
        <v>25</v>
      </c>
      <c r="B51" s="72" t="s">
        <v>215</v>
      </c>
      <c r="C51" s="47" t="s">
        <v>26</v>
      </c>
      <c r="D51" s="47" t="s">
        <v>127</v>
      </c>
      <c r="E51" s="36"/>
      <c r="F51" s="48">
        <f>F54+F55</f>
        <v>296</v>
      </c>
      <c r="G51" s="48">
        <f>G54+G55</f>
        <v>309</v>
      </c>
      <c r="H51" s="50">
        <f>H54+H55</f>
        <v>319.39999999999998</v>
      </c>
    </row>
    <row r="52" spans="1:8" ht="26.25" x14ac:dyDescent="0.4">
      <c r="A52" s="46" t="s">
        <v>128</v>
      </c>
      <c r="B52" s="72" t="s">
        <v>215</v>
      </c>
      <c r="C52" s="47" t="s">
        <v>26</v>
      </c>
      <c r="D52" s="47" t="s">
        <v>129</v>
      </c>
      <c r="E52" s="47"/>
      <c r="F52" s="48">
        <f>F54+F55</f>
        <v>296</v>
      </c>
      <c r="G52" s="48">
        <f>G54+G55</f>
        <v>309</v>
      </c>
      <c r="H52" s="50">
        <f>H54+H55</f>
        <v>319.39999999999998</v>
      </c>
    </row>
    <row r="53" spans="1:8" ht="78.75" x14ac:dyDescent="0.4">
      <c r="A53" s="46" t="s">
        <v>130</v>
      </c>
      <c r="B53" s="72" t="s">
        <v>215</v>
      </c>
      <c r="C53" s="47" t="s">
        <v>26</v>
      </c>
      <c r="D53" s="47" t="s">
        <v>131</v>
      </c>
      <c r="E53" s="47"/>
      <c r="F53" s="48">
        <f>F54+F55</f>
        <v>296</v>
      </c>
      <c r="G53" s="48">
        <f>G54+G55</f>
        <v>309</v>
      </c>
      <c r="H53" s="50">
        <f>H54+H55</f>
        <v>319.39999999999998</v>
      </c>
    </row>
    <row r="54" spans="1:8" ht="171" customHeight="1" x14ac:dyDescent="0.4">
      <c r="A54" s="46" t="s">
        <v>132</v>
      </c>
      <c r="B54" s="72" t="s">
        <v>215</v>
      </c>
      <c r="C54" s="47" t="s">
        <v>26</v>
      </c>
      <c r="D54" s="47" t="s">
        <v>131</v>
      </c>
      <c r="E54" s="47" t="s">
        <v>79</v>
      </c>
      <c r="F54" s="48">
        <v>286</v>
      </c>
      <c r="G54" s="48">
        <v>299</v>
      </c>
      <c r="H54" s="48">
        <v>309.39999999999998</v>
      </c>
    </row>
    <row r="55" spans="1:8" ht="52.5" x14ac:dyDescent="0.4">
      <c r="A55" s="46" t="s">
        <v>126</v>
      </c>
      <c r="B55" s="72" t="s">
        <v>215</v>
      </c>
      <c r="C55" s="47" t="s">
        <v>26</v>
      </c>
      <c r="D55" s="47" t="s">
        <v>131</v>
      </c>
      <c r="E55" s="47" t="s">
        <v>86</v>
      </c>
      <c r="F55" s="48">
        <v>10</v>
      </c>
      <c r="G55" s="48">
        <v>10</v>
      </c>
      <c r="H55" s="48">
        <v>10</v>
      </c>
    </row>
    <row r="56" spans="1:8" ht="51" x14ac:dyDescent="0.35">
      <c r="A56" s="35" t="s">
        <v>27</v>
      </c>
      <c r="B56" s="68" t="s">
        <v>215</v>
      </c>
      <c r="C56" s="36" t="s">
        <v>28</v>
      </c>
      <c r="D56" s="36"/>
      <c r="E56" s="36"/>
      <c r="F56" s="37">
        <f>F57+F62</f>
        <v>40</v>
      </c>
      <c r="G56" s="37">
        <f>G57+G62</f>
        <v>40</v>
      </c>
      <c r="H56" s="37">
        <f>H57+H62</f>
        <v>40</v>
      </c>
    </row>
    <row r="57" spans="1:8" ht="102" x14ac:dyDescent="0.35">
      <c r="A57" s="38" t="s">
        <v>29</v>
      </c>
      <c r="B57" s="39" t="s">
        <v>215</v>
      </c>
      <c r="C57" s="40" t="s">
        <v>30</v>
      </c>
      <c r="D57" s="40"/>
      <c r="E57" s="40"/>
      <c r="F57" s="41">
        <f>F61</f>
        <v>10</v>
      </c>
      <c r="G57" s="41">
        <f t="shared" ref="G57:H59" si="1">G59</f>
        <v>10</v>
      </c>
      <c r="H57" s="41">
        <f t="shared" si="1"/>
        <v>10</v>
      </c>
    </row>
    <row r="58" spans="1:8" ht="26.25" x14ac:dyDescent="0.4">
      <c r="A58" s="46" t="s">
        <v>133</v>
      </c>
      <c r="B58" s="72" t="s">
        <v>215</v>
      </c>
      <c r="C58" s="47" t="s">
        <v>30</v>
      </c>
      <c r="D58" s="47" t="s">
        <v>134</v>
      </c>
      <c r="E58" s="47"/>
      <c r="F58" s="48">
        <f>F60</f>
        <v>10</v>
      </c>
      <c r="G58" s="48">
        <f t="shared" si="1"/>
        <v>10</v>
      </c>
      <c r="H58" s="48">
        <f t="shared" si="1"/>
        <v>10</v>
      </c>
    </row>
    <row r="59" spans="1:8" ht="52.5" x14ac:dyDescent="0.4">
      <c r="A59" s="46" t="s">
        <v>135</v>
      </c>
      <c r="B59" s="72" t="s">
        <v>215</v>
      </c>
      <c r="C59" s="47" t="s">
        <v>30</v>
      </c>
      <c r="D59" s="47" t="s">
        <v>136</v>
      </c>
      <c r="E59" s="47"/>
      <c r="F59" s="48">
        <f>F61</f>
        <v>10</v>
      </c>
      <c r="G59" s="48">
        <f t="shared" si="1"/>
        <v>10</v>
      </c>
      <c r="H59" s="48">
        <f t="shared" si="1"/>
        <v>10</v>
      </c>
    </row>
    <row r="60" spans="1:8" ht="176.25" customHeight="1" x14ac:dyDescent="0.4">
      <c r="A60" s="46" t="s">
        <v>220</v>
      </c>
      <c r="B60" s="72" t="s">
        <v>215</v>
      </c>
      <c r="C60" s="47" t="s">
        <v>30</v>
      </c>
      <c r="D60" s="47" t="s">
        <v>137</v>
      </c>
      <c r="E60" s="47"/>
      <c r="F60" s="48">
        <f>F61</f>
        <v>10</v>
      </c>
      <c r="G60" s="48">
        <f>G61</f>
        <v>10</v>
      </c>
      <c r="H60" s="48">
        <f>H61</f>
        <v>10</v>
      </c>
    </row>
    <row r="61" spans="1:8" ht="105" x14ac:dyDescent="0.4">
      <c r="A61" s="46" t="s">
        <v>138</v>
      </c>
      <c r="B61" s="72" t="s">
        <v>215</v>
      </c>
      <c r="C61" s="47" t="s">
        <v>30</v>
      </c>
      <c r="D61" s="47" t="s">
        <v>137</v>
      </c>
      <c r="E61" s="47" t="s">
        <v>86</v>
      </c>
      <c r="F61" s="48">
        <v>10</v>
      </c>
      <c r="G61" s="48">
        <v>10</v>
      </c>
      <c r="H61" s="50">
        <v>10</v>
      </c>
    </row>
    <row r="62" spans="1:8" ht="76.5" x14ac:dyDescent="0.35">
      <c r="A62" s="38" t="s">
        <v>31</v>
      </c>
      <c r="B62" s="39" t="s">
        <v>215</v>
      </c>
      <c r="C62" s="40" t="s">
        <v>32</v>
      </c>
      <c r="D62" s="40"/>
      <c r="E62" s="40"/>
      <c r="F62" s="41">
        <f>F63</f>
        <v>30</v>
      </c>
      <c r="G62" s="41">
        <f>G63</f>
        <v>30</v>
      </c>
      <c r="H62" s="41">
        <f>H63</f>
        <v>30</v>
      </c>
    </row>
    <row r="63" spans="1:8" ht="52.5" x14ac:dyDescent="0.4">
      <c r="A63" s="46" t="s">
        <v>135</v>
      </c>
      <c r="B63" s="72" t="s">
        <v>215</v>
      </c>
      <c r="C63" s="44" t="s">
        <v>32</v>
      </c>
      <c r="D63" s="44" t="s">
        <v>136</v>
      </c>
      <c r="E63" s="44"/>
      <c r="F63" s="45">
        <f>F68+F66+F64</f>
        <v>30</v>
      </c>
      <c r="G63" s="45">
        <f>G68+G66+G64</f>
        <v>30</v>
      </c>
      <c r="H63" s="45">
        <f>H68+H66+H64</f>
        <v>30</v>
      </c>
    </row>
    <row r="64" spans="1:8" ht="78.75" x14ac:dyDescent="0.4">
      <c r="A64" s="46" t="s">
        <v>139</v>
      </c>
      <c r="B64" s="72" t="s">
        <v>215</v>
      </c>
      <c r="C64" s="44" t="s">
        <v>32</v>
      </c>
      <c r="D64" s="47" t="s">
        <v>140</v>
      </c>
      <c r="E64" s="47"/>
      <c r="F64" s="48">
        <f>F65</f>
        <v>10</v>
      </c>
      <c r="G64" s="48">
        <f>G65</f>
        <v>10</v>
      </c>
      <c r="H64" s="48">
        <f>H65</f>
        <v>10</v>
      </c>
    </row>
    <row r="65" spans="1:8" ht="52.5" x14ac:dyDescent="0.4">
      <c r="A65" s="46" t="s">
        <v>141</v>
      </c>
      <c r="B65" s="72" t="s">
        <v>215</v>
      </c>
      <c r="C65" s="44" t="s">
        <v>32</v>
      </c>
      <c r="D65" s="47" t="s">
        <v>140</v>
      </c>
      <c r="E65" s="47" t="s">
        <v>86</v>
      </c>
      <c r="F65" s="48">
        <v>10</v>
      </c>
      <c r="G65" s="48">
        <v>10</v>
      </c>
      <c r="H65" s="48">
        <v>10</v>
      </c>
    </row>
    <row r="66" spans="1:8" ht="105" x14ac:dyDescent="0.4">
      <c r="A66" s="46" t="s">
        <v>142</v>
      </c>
      <c r="B66" s="72" t="s">
        <v>215</v>
      </c>
      <c r="C66" s="44" t="s">
        <v>32</v>
      </c>
      <c r="D66" s="47" t="s">
        <v>143</v>
      </c>
      <c r="E66" s="47"/>
      <c r="F66" s="48">
        <f>F67</f>
        <v>10</v>
      </c>
      <c r="G66" s="48">
        <f>G67</f>
        <v>10</v>
      </c>
      <c r="H66" s="48">
        <f>H67</f>
        <v>10</v>
      </c>
    </row>
    <row r="67" spans="1:8" ht="52.5" x14ac:dyDescent="0.4">
      <c r="A67" s="46" t="s">
        <v>141</v>
      </c>
      <c r="B67" s="72" t="s">
        <v>215</v>
      </c>
      <c r="C67" s="44" t="s">
        <v>32</v>
      </c>
      <c r="D67" s="47" t="s">
        <v>143</v>
      </c>
      <c r="E67" s="47" t="s">
        <v>86</v>
      </c>
      <c r="F67" s="48">
        <v>10</v>
      </c>
      <c r="G67" s="48">
        <v>10</v>
      </c>
      <c r="H67" s="48">
        <v>10</v>
      </c>
    </row>
    <row r="68" spans="1:8" ht="78.75" x14ac:dyDescent="0.4">
      <c r="A68" s="46" t="s">
        <v>219</v>
      </c>
      <c r="B68" s="72" t="s">
        <v>215</v>
      </c>
      <c r="C68" s="47" t="s">
        <v>32</v>
      </c>
      <c r="D68" s="47" t="s">
        <v>145</v>
      </c>
      <c r="E68" s="47"/>
      <c r="F68" s="48">
        <f>F69</f>
        <v>10</v>
      </c>
      <c r="G68" s="48">
        <f>G69</f>
        <v>10</v>
      </c>
      <c r="H68" s="48">
        <f>H69</f>
        <v>10</v>
      </c>
    </row>
    <row r="69" spans="1:8" ht="105" x14ac:dyDescent="0.4">
      <c r="A69" s="46" t="s">
        <v>138</v>
      </c>
      <c r="B69" s="72" t="s">
        <v>215</v>
      </c>
      <c r="C69" s="73" t="s">
        <v>32</v>
      </c>
      <c r="D69" s="47" t="s">
        <v>145</v>
      </c>
      <c r="E69" s="73" t="s">
        <v>86</v>
      </c>
      <c r="F69" s="74">
        <v>10</v>
      </c>
      <c r="G69" s="74">
        <v>10</v>
      </c>
      <c r="H69" s="75">
        <v>10</v>
      </c>
    </row>
    <row r="70" spans="1:8" ht="25.5" x14ac:dyDescent="0.35">
      <c r="A70" s="35" t="s">
        <v>33</v>
      </c>
      <c r="B70" s="68" t="s">
        <v>215</v>
      </c>
      <c r="C70" s="36" t="s">
        <v>34</v>
      </c>
      <c r="D70" s="36"/>
      <c r="E70" s="36"/>
      <c r="F70" s="37">
        <f>F75+F80</f>
        <v>1520</v>
      </c>
      <c r="G70" s="37">
        <f>G75+G80</f>
        <v>1510</v>
      </c>
      <c r="H70" s="69">
        <f>H75+H80</f>
        <v>1510</v>
      </c>
    </row>
    <row r="71" spans="1:8" ht="25.5" x14ac:dyDescent="0.35">
      <c r="A71" s="38" t="s">
        <v>35</v>
      </c>
      <c r="B71" s="68" t="s">
        <v>215</v>
      </c>
      <c r="C71" s="40" t="s">
        <v>36</v>
      </c>
      <c r="D71" s="40"/>
      <c r="E71" s="40"/>
      <c r="F71" s="41">
        <f>F75</f>
        <v>1500</v>
      </c>
      <c r="G71" s="41">
        <f>G75</f>
        <v>1500</v>
      </c>
      <c r="H71" s="70">
        <f>H75</f>
        <v>1500</v>
      </c>
    </row>
    <row r="72" spans="1:8" ht="52.5" x14ac:dyDescent="0.4">
      <c r="A72" s="42" t="s">
        <v>151</v>
      </c>
      <c r="B72" s="43" t="s">
        <v>215</v>
      </c>
      <c r="C72" s="44" t="s">
        <v>36</v>
      </c>
      <c r="D72" s="44" t="s">
        <v>152</v>
      </c>
      <c r="E72" s="44"/>
      <c r="F72" s="45">
        <f>F73</f>
        <v>1500</v>
      </c>
      <c r="G72" s="45">
        <f>G73</f>
        <v>1500</v>
      </c>
      <c r="H72" s="71">
        <f>H73</f>
        <v>1500</v>
      </c>
    </row>
    <row r="73" spans="1:8" ht="26.25" x14ac:dyDescent="0.4">
      <c r="A73" s="46" t="s">
        <v>147</v>
      </c>
      <c r="B73" s="72" t="s">
        <v>215</v>
      </c>
      <c r="C73" s="47" t="s">
        <v>36</v>
      </c>
      <c r="D73" s="47" t="s">
        <v>148</v>
      </c>
      <c r="E73" s="47"/>
      <c r="F73" s="48">
        <f>F75</f>
        <v>1500</v>
      </c>
      <c r="G73" s="48">
        <f>G75</f>
        <v>1500</v>
      </c>
      <c r="H73" s="50">
        <f>H75</f>
        <v>1500</v>
      </c>
    </row>
    <row r="74" spans="1:8" ht="26.25" x14ac:dyDescent="0.4">
      <c r="A74" s="46" t="s">
        <v>149</v>
      </c>
      <c r="B74" s="72" t="s">
        <v>215</v>
      </c>
      <c r="C74" s="47" t="s">
        <v>36</v>
      </c>
      <c r="D74" s="47" t="s">
        <v>150</v>
      </c>
      <c r="E74" s="47"/>
      <c r="F74" s="48">
        <f>F75</f>
        <v>1500</v>
      </c>
      <c r="G74" s="48">
        <f>G75</f>
        <v>1500</v>
      </c>
      <c r="H74" s="50">
        <f>H75</f>
        <v>1500</v>
      </c>
    </row>
    <row r="75" spans="1:8" ht="105" x14ac:dyDescent="0.4">
      <c r="A75" s="46" t="s">
        <v>138</v>
      </c>
      <c r="B75" s="72" t="s">
        <v>215</v>
      </c>
      <c r="C75" s="47" t="s">
        <v>36</v>
      </c>
      <c r="D75" s="47" t="s">
        <v>150</v>
      </c>
      <c r="E75" s="47" t="s">
        <v>86</v>
      </c>
      <c r="F75" s="48">
        <v>1500</v>
      </c>
      <c r="G75" s="48">
        <v>1500</v>
      </c>
      <c r="H75" s="50">
        <v>1500</v>
      </c>
    </row>
    <row r="76" spans="1:8" ht="51" x14ac:dyDescent="0.35">
      <c r="A76" s="38" t="s">
        <v>37</v>
      </c>
      <c r="B76" s="68" t="s">
        <v>215</v>
      </c>
      <c r="C76" s="40" t="s">
        <v>38</v>
      </c>
      <c r="D76" s="40"/>
      <c r="E76" s="40"/>
      <c r="F76" s="41">
        <f>F80</f>
        <v>20</v>
      </c>
      <c r="G76" s="41">
        <f>G80</f>
        <v>10</v>
      </c>
      <c r="H76" s="70">
        <f>H80</f>
        <v>10</v>
      </c>
    </row>
    <row r="77" spans="1:8" ht="52.5" x14ac:dyDescent="0.4">
      <c r="A77" s="46" t="s">
        <v>151</v>
      </c>
      <c r="B77" s="72" t="s">
        <v>215</v>
      </c>
      <c r="C77" s="47" t="s">
        <v>38</v>
      </c>
      <c r="D77" s="47" t="s">
        <v>152</v>
      </c>
      <c r="E77" s="47"/>
      <c r="F77" s="48">
        <f>F78</f>
        <v>20</v>
      </c>
      <c r="G77" s="48">
        <f>G78</f>
        <v>10</v>
      </c>
      <c r="H77" s="50">
        <f>H78</f>
        <v>10</v>
      </c>
    </row>
    <row r="78" spans="1:8" ht="52.5" x14ac:dyDescent="0.4">
      <c r="A78" s="46" t="s">
        <v>153</v>
      </c>
      <c r="B78" s="72" t="s">
        <v>215</v>
      </c>
      <c r="C78" s="47" t="s">
        <v>38</v>
      </c>
      <c r="D78" s="47" t="s">
        <v>154</v>
      </c>
      <c r="E78" s="47"/>
      <c r="F78" s="48">
        <f>F80</f>
        <v>20</v>
      </c>
      <c r="G78" s="48">
        <f>G80</f>
        <v>10</v>
      </c>
      <c r="H78" s="50">
        <f>H80</f>
        <v>10</v>
      </c>
    </row>
    <row r="79" spans="1:8" ht="52.5" x14ac:dyDescent="0.4">
      <c r="A79" s="46" t="s">
        <v>155</v>
      </c>
      <c r="B79" s="72" t="s">
        <v>215</v>
      </c>
      <c r="C79" s="47" t="s">
        <v>38</v>
      </c>
      <c r="D79" s="47" t="s">
        <v>156</v>
      </c>
      <c r="E79" s="47"/>
      <c r="F79" s="48">
        <f>F80</f>
        <v>20</v>
      </c>
      <c r="G79" s="48">
        <f>G80</f>
        <v>10</v>
      </c>
      <c r="H79" s="50">
        <f>H80</f>
        <v>10</v>
      </c>
    </row>
    <row r="80" spans="1:8" ht="52.5" x14ac:dyDescent="0.4">
      <c r="A80" s="46" t="s">
        <v>85</v>
      </c>
      <c r="B80" s="72" t="s">
        <v>215</v>
      </c>
      <c r="C80" s="47" t="s">
        <v>38</v>
      </c>
      <c r="D80" s="47" t="s">
        <v>156</v>
      </c>
      <c r="E80" s="47" t="s">
        <v>86</v>
      </c>
      <c r="F80" s="48">
        <v>20</v>
      </c>
      <c r="G80" s="48">
        <v>10</v>
      </c>
      <c r="H80" s="50">
        <v>10</v>
      </c>
    </row>
    <row r="81" spans="1:8" ht="26.25" x14ac:dyDescent="0.4">
      <c r="A81" s="35" t="s">
        <v>39</v>
      </c>
      <c r="B81" s="68" t="s">
        <v>215</v>
      </c>
      <c r="C81" s="36" t="s">
        <v>40</v>
      </c>
      <c r="D81" s="47"/>
      <c r="E81" s="47"/>
      <c r="F81" s="37">
        <f>F82+F93+F101</f>
        <v>1387.22</v>
      </c>
      <c r="G81" s="37">
        <f>G82+G93</f>
        <v>1001.5999999999999</v>
      </c>
      <c r="H81" s="69">
        <f>H82+H93</f>
        <v>827.44999999999993</v>
      </c>
    </row>
    <row r="82" spans="1:8" ht="25.5" x14ac:dyDescent="0.35">
      <c r="A82" s="38" t="s">
        <v>41</v>
      </c>
      <c r="B82" s="39" t="s">
        <v>215</v>
      </c>
      <c r="C82" s="40" t="s">
        <v>42</v>
      </c>
      <c r="D82" s="40"/>
      <c r="E82" s="40"/>
      <c r="F82" s="41">
        <f>F83</f>
        <v>760.48</v>
      </c>
      <c r="G82" s="41">
        <f>G83</f>
        <v>672.04</v>
      </c>
      <c r="H82" s="41">
        <f>H83</f>
        <v>639.53</v>
      </c>
    </row>
    <row r="83" spans="1:8" ht="26.25" x14ac:dyDescent="0.4">
      <c r="A83" s="46" t="s">
        <v>157</v>
      </c>
      <c r="B83" s="72" t="s">
        <v>215</v>
      </c>
      <c r="C83" s="47" t="s">
        <v>42</v>
      </c>
      <c r="D83" s="47" t="s">
        <v>158</v>
      </c>
      <c r="E83" s="47"/>
      <c r="F83" s="48">
        <f>F86+F90+F84+F88</f>
        <v>760.48</v>
      </c>
      <c r="G83" s="48">
        <f>G86+G90+G84+G88</f>
        <v>672.04</v>
      </c>
      <c r="H83" s="48">
        <f>H86+H90+H84+H88</f>
        <v>639.53</v>
      </c>
    </row>
    <row r="84" spans="1:8" ht="26.25" x14ac:dyDescent="0.4">
      <c r="A84" s="46" t="s">
        <v>159</v>
      </c>
      <c r="B84" s="72" t="s">
        <v>215</v>
      </c>
      <c r="C84" s="47" t="s">
        <v>42</v>
      </c>
      <c r="D84" s="47" t="s">
        <v>160</v>
      </c>
      <c r="E84" s="47"/>
      <c r="F84" s="48">
        <f>F85</f>
        <v>291.48</v>
      </c>
      <c r="G84" s="48">
        <f>G85</f>
        <v>100</v>
      </c>
      <c r="H84" s="50">
        <f>H85</f>
        <v>100</v>
      </c>
    </row>
    <row r="85" spans="1:8" ht="52.5" x14ac:dyDescent="0.4">
      <c r="A85" s="46" t="s">
        <v>85</v>
      </c>
      <c r="B85" s="72" t="s">
        <v>215</v>
      </c>
      <c r="C85" s="47" t="s">
        <v>42</v>
      </c>
      <c r="D85" s="47" t="s">
        <v>160</v>
      </c>
      <c r="E85" s="47" t="s">
        <v>86</v>
      </c>
      <c r="F85" s="48">
        <v>291.48</v>
      </c>
      <c r="G85" s="48">
        <v>100</v>
      </c>
      <c r="H85" s="48">
        <v>100</v>
      </c>
    </row>
    <row r="86" spans="1:8" ht="26.25" x14ac:dyDescent="0.4">
      <c r="A86" s="46" t="s">
        <v>161</v>
      </c>
      <c r="B86" s="72" t="s">
        <v>215</v>
      </c>
      <c r="C86" s="47" t="s">
        <v>42</v>
      </c>
      <c r="D86" s="47" t="s">
        <v>162</v>
      </c>
      <c r="E86" s="47"/>
      <c r="F86" s="48">
        <f>F87</f>
        <v>90</v>
      </c>
      <c r="G86" s="48">
        <f>G87</f>
        <v>63.24</v>
      </c>
      <c r="H86" s="50">
        <f>H87</f>
        <v>37.53</v>
      </c>
    </row>
    <row r="87" spans="1:8" ht="52.5" x14ac:dyDescent="0.4">
      <c r="A87" s="46" t="s">
        <v>85</v>
      </c>
      <c r="B87" s="72" t="s">
        <v>215</v>
      </c>
      <c r="C87" s="47" t="s">
        <v>42</v>
      </c>
      <c r="D87" s="47" t="s">
        <v>162</v>
      </c>
      <c r="E87" s="47" t="s">
        <v>86</v>
      </c>
      <c r="F87" s="48">
        <v>90</v>
      </c>
      <c r="G87" s="48">
        <v>63.24</v>
      </c>
      <c r="H87" s="48">
        <v>37.53</v>
      </c>
    </row>
    <row r="88" spans="1:8" ht="26.25" x14ac:dyDescent="0.4">
      <c r="A88" s="46" t="s">
        <v>163</v>
      </c>
      <c r="B88" s="72" t="s">
        <v>215</v>
      </c>
      <c r="C88" s="47" t="s">
        <v>42</v>
      </c>
      <c r="D88" s="47" t="s">
        <v>164</v>
      </c>
      <c r="E88" s="47"/>
      <c r="F88" s="48">
        <f>F89</f>
        <v>250</v>
      </c>
      <c r="G88" s="48">
        <f>G89</f>
        <v>500</v>
      </c>
      <c r="H88" s="50">
        <f>H89</f>
        <v>500</v>
      </c>
    </row>
    <row r="89" spans="1:8" ht="52.5" x14ac:dyDescent="0.4">
      <c r="A89" s="46" t="s">
        <v>85</v>
      </c>
      <c r="B89" s="72" t="s">
        <v>215</v>
      </c>
      <c r="C89" s="47" t="s">
        <v>42</v>
      </c>
      <c r="D89" s="47" t="s">
        <v>164</v>
      </c>
      <c r="E89" s="47" t="s">
        <v>86</v>
      </c>
      <c r="F89" s="48">
        <v>250</v>
      </c>
      <c r="G89" s="48">
        <v>500</v>
      </c>
      <c r="H89" s="48">
        <v>500</v>
      </c>
    </row>
    <row r="90" spans="1:8" ht="26.25" x14ac:dyDescent="0.4">
      <c r="A90" s="46" t="s">
        <v>165</v>
      </c>
      <c r="B90" s="72" t="s">
        <v>215</v>
      </c>
      <c r="C90" s="47" t="s">
        <v>42</v>
      </c>
      <c r="D90" s="47" t="s">
        <v>166</v>
      </c>
      <c r="E90" s="47"/>
      <c r="F90" s="48">
        <f>F92+F91</f>
        <v>129</v>
      </c>
      <c r="G90" s="48">
        <f>G92+G91</f>
        <v>8.8000000000000007</v>
      </c>
      <c r="H90" s="50">
        <f>H92+H91</f>
        <v>2</v>
      </c>
    </row>
    <row r="91" spans="1:8" ht="52.5" x14ac:dyDescent="0.4">
      <c r="A91" s="46" t="s">
        <v>85</v>
      </c>
      <c r="B91" s="72" t="s">
        <v>215</v>
      </c>
      <c r="C91" s="47" t="s">
        <v>42</v>
      </c>
      <c r="D91" s="47" t="s">
        <v>166</v>
      </c>
      <c r="E91" s="47" t="s">
        <v>86</v>
      </c>
      <c r="F91" s="48">
        <v>100</v>
      </c>
      <c r="G91" s="48">
        <v>1</v>
      </c>
      <c r="H91" s="48">
        <v>1</v>
      </c>
    </row>
    <row r="92" spans="1:8" ht="26.25" x14ac:dyDescent="0.4">
      <c r="A92" s="46" t="s">
        <v>87</v>
      </c>
      <c r="B92" s="72" t="s">
        <v>215</v>
      </c>
      <c r="C92" s="47" t="s">
        <v>42</v>
      </c>
      <c r="D92" s="47" t="s">
        <v>166</v>
      </c>
      <c r="E92" s="47" t="s">
        <v>88</v>
      </c>
      <c r="F92" s="48">
        <v>29</v>
      </c>
      <c r="G92" s="48">
        <v>7.8</v>
      </c>
      <c r="H92" s="48">
        <v>1</v>
      </c>
    </row>
    <row r="93" spans="1:8" ht="25.5" x14ac:dyDescent="0.35">
      <c r="A93" s="35" t="s">
        <v>43</v>
      </c>
      <c r="B93" s="68" t="s">
        <v>215</v>
      </c>
      <c r="C93" s="36" t="s">
        <v>44</v>
      </c>
      <c r="D93" s="36"/>
      <c r="E93" s="36"/>
      <c r="F93" s="37">
        <f>F94</f>
        <v>226.66</v>
      </c>
      <c r="G93" s="37">
        <f>G94</f>
        <v>329.56</v>
      </c>
      <c r="H93" s="37">
        <f>H94</f>
        <v>187.92</v>
      </c>
    </row>
    <row r="94" spans="1:8" ht="53.25" thickBot="1" x14ac:dyDescent="0.45">
      <c r="A94" s="42" t="s">
        <v>171</v>
      </c>
      <c r="B94" s="72" t="s">
        <v>215</v>
      </c>
      <c r="C94" s="44" t="s">
        <v>44</v>
      </c>
      <c r="D94" s="44" t="s">
        <v>172</v>
      </c>
      <c r="E94" s="44"/>
      <c r="F94" s="45">
        <f>F96+F100+F98</f>
        <v>226.66</v>
      </c>
      <c r="G94" s="45">
        <f>G96+G100</f>
        <v>329.56</v>
      </c>
      <c r="H94" s="76">
        <f>H96+H100</f>
        <v>187.92</v>
      </c>
    </row>
    <row r="95" spans="1:8" ht="26.25" x14ac:dyDescent="0.4">
      <c r="A95" s="46" t="s">
        <v>173</v>
      </c>
      <c r="B95" s="72" t="s">
        <v>215</v>
      </c>
      <c r="C95" s="47" t="s">
        <v>44</v>
      </c>
      <c r="D95" s="47" t="s">
        <v>174</v>
      </c>
      <c r="E95" s="47"/>
      <c r="F95" s="48">
        <f>F96</f>
        <v>50</v>
      </c>
      <c r="G95" s="48">
        <f>G96</f>
        <v>79.56</v>
      </c>
      <c r="H95" s="77">
        <f>H96</f>
        <v>1</v>
      </c>
    </row>
    <row r="96" spans="1:8" ht="52.5" x14ac:dyDescent="0.4">
      <c r="A96" s="46" t="s">
        <v>85</v>
      </c>
      <c r="B96" s="72" t="s">
        <v>215</v>
      </c>
      <c r="C96" s="47" t="s">
        <v>44</v>
      </c>
      <c r="D96" s="47" t="s">
        <v>174</v>
      </c>
      <c r="E96" s="47" t="s">
        <v>86</v>
      </c>
      <c r="F96" s="48">
        <v>50</v>
      </c>
      <c r="G96" s="48">
        <v>79.56</v>
      </c>
      <c r="H96" s="78">
        <v>1</v>
      </c>
    </row>
    <row r="97" spans="1:8" ht="26.25" hidden="1" x14ac:dyDescent="0.4">
      <c r="A97" s="46" t="s">
        <v>175</v>
      </c>
      <c r="B97" s="72" t="s">
        <v>215</v>
      </c>
      <c r="C97" s="47" t="s">
        <v>44</v>
      </c>
      <c r="D97" s="47" t="s">
        <v>176</v>
      </c>
      <c r="E97" s="47"/>
      <c r="F97" s="48">
        <f>F98</f>
        <v>0</v>
      </c>
      <c r="G97" s="48">
        <f>G98</f>
        <v>0</v>
      </c>
      <c r="H97" s="78">
        <v>0</v>
      </c>
    </row>
    <row r="98" spans="1:8" ht="52.5" hidden="1" x14ac:dyDescent="0.4">
      <c r="A98" s="46" t="s">
        <v>85</v>
      </c>
      <c r="B98" s="72" t="s">
        <v>215</v>
      </c>
      <c r="C98" s="47" t="s">
        <v>44</v>
      </c>
      <c r="D98" s="47" t="s">
        <v>176</v>
      </c>
      <c r="E98" s="47" t="s">
        <v>86</v>
      </c>
      <c r="F98" s="48">
        <v>0</v>
      </c>
      <c r="G98" s="48">
        <v>0</v>
      </c>
      <c r="H98" s="78">
        <v>0</v>
      </c>
    </row>
    <row r="99" spans="1:8" ht="26.25" x14ac:dyDescent="0.4">
      <c r="A99" s="46" t="s">
        <v>177</v>
      </c>
      <c r="B99" s="72" t="s">
        <v>215</v>
      </c>
      <c r="C99" s="47" t="s">
        <v>44</v>
      </c>
      <c r="D99" s="47" t="s">
        <v>178</v>
      </c>
      <c r="E99" s="47"/>
      <c r="F99" s="48">
        <f>F100</f>
        <v>176.66</v>
      </c>
      <c r="G99" s="48">
        <f>G100</f>
        <v>250</v>
      </c>
      <c r="H99" s="78">
        <f>H100</f>
        <v>186.92</v>
      </c>
    </row>
    <row r="100" spans="1:8" ht="52.5" x14ac:dyDescent="0.4">
      <c r="A100" s="46" t="s">
        <v>85</v>
      </c>
      <c r="B100" s="72" t="s">
        <v>215</v>
      </c>
      <c r="C100" s="47" t="s">
        <v>44</v>
      </c>
      <c r="D100" s="47" t="s">
        <v>178</v>
      </c>
      <c r="E100" s="47" t="s">
        <v>86</v>
      </c>
      <c r="F100" s="48">
        <v>176.66</v>
      </c>
      <c r="G100" s="48">
        <v>250</v>
      </c>
      <c r="H100" s="78">
        <v>186.92</v>
      </c>
    </row>
    <row r="101" spans="1:8" ht="51" x14ac:dyDescent="0.35">
      <c r="A101" s="35" t="s">
        <v>45</v>
      </c>
      <c r="B101" s="68" t="s">
        <v>215</v>
      </c>
      <c r="C101" s="36" t="s">
        <v>46</v>
      </c>
      <c r="D101" s="36"/>
      <c r="E101" s="36"/>
      <c r="F101" s="37">
        <f>F105</f>
        <v>400.08</v>
      </c>
      <c r="G101" s="37">
        <v>0</v>
      </c>
      <c r="H101" s="37">
        <v>0</v>
      </c>
    </row>
    <row r="102" spans="1:8" ht="52.5" x14ac:dyDescent="0.4">
      <c r="A102" s="42" t="s">
        <v>114</v>
      </c>
      <c r="B102" s="43" t="s">
        <v>215</v>
      </c>
      <c r="C102" s="44" t="s">
        <v>46</v>
      </c>
      <c r="D102" s="44" t="s">
        <v>115</v>
      </c>
      <c r="E102" s="52"/>
      <c r="F102" s="45">
        <f>F105</f>
        <v>400.08</v>
      </c>
      <c r="G102" s="45">
        <v>0</v>
      </c>
      <c r="H102" s="45">
        <v>0</v>
      </c>
    </row>
    <row r="103" spans="1:8" ht="78.75" x14ac:dyDescent="0.4">
      <c r="A103" s="46" t="s">
        <v>179</v>
      </c>
      <c r="B103" s="43" t="s">
        <v>215</v>
      </c>
      <c r="C103" s="44" t="s">
        <v>46</v>
      </c>
      <c r="D103" s="47" t="s">
        <v>180</v>
      </c>
      <c r="E103" s="47"/>
      <c r="F103" s="48">
        <f>F105</f>
        <v>400.08</v>
      </c>
      <c r="G103" s="48">
        <v>0</v>
      </c>
      <c r="H103" s="48">
        <v>0</v>
      </c>
    </row>
    <row r="104" spans="1:8" ht="105" x14ac:dyDescent="0.4">
      <c r="A104" s="46" t="s">
        <v>181</v>
      </c>
      <c r="B104" s="72" t="s">
        <v>215</v>
      </c>
      <c r="C104" s="47" t="s">
        <v>46</v>
      </c>
      <c r="D104" s="47" t="s">
        <v>182</v>
      </c>
      <c r="E104" s="47"/>
      <c r="F104" s="48">
        <f>F105</f>
        <v>400.08</v>
      </c>
      <c r="G104" s="48">
        <f>G105</f>
        <v>0</v>
      </c>
      <c r="H104" s="48">
        <f>H105</f>
        <v>0</v>
      </c>
    </row>
    <row r="105" spans="1:8" ht="78.75" x14ac:dyDescent="0.4">
      <c r="A105" s="46" t="s">
        <v>183</v>
      </c>
      <c r="B105" s="72" t="s">
        <v>215</v>
      </c>
      <c r="C105" s="47" t="s">
        <v>46</v>
      </c>
      <c r="D105" s="47" t="s">
        <v>182</v>
      </c>
      <c r="E105" s="47" t="s">
        <v>184</v>
      </c>
      <c r="F105" s="48">
        <v>400.08</v>
      </c>
      <c r="G105" s="48">
        <v>0</v>
      </c>
      <c r="H105" s="48">
        <v>0</v>
      </c>
    </row>
    <row r="106" spans="1:8" ht="25.5" x14ac:dyDescent="0.35">
      <c r="A106" s="35" t="s">
        <v>47</v>
      </c>
      <c r="B106" s="68" t="s">
        <v>215</v>
      </c>
      <c r="C106" s="36" t="s">
        <v>48</v>
      </c>
      <c r="D106" s="36"/>
      <c r="E106" s="36"/>
      <c r="F106" s="37">
        <f>F108</f>
        <v>390.4</v>
      </c>
      <c r="G106" s="37">
        <f>G108</f>
        <v>339.32000000000005</v>
      </c>
      <c r="H106" s="69">
        <f>H108</f>
        <v>2</v>
      </c>
    </row>
    <row r="107" spans="1:8" ht="25.5" x14ac:dyDescent="0.35">
      <c r="A107" s="38" t="s">
        <v>49</v>
      </c>
      <c r="B107" s="68" t="s">
        <v>215</v>
      </c>
      <c r="C107" s="40" t="s">
        <v>50</v>
      </c>
      <c r="D107" s="40"/>
      <c r="E107" s="40"/>
      <c r="F107" s="41">
        <f t="shared" ref="F107:H108" si="2">F108</f>
        <v>390.4</v>
      </c>
      <c r="G107" s="41">
        <f t="shared" si="2"/>
        <v>339.32000000000005</v>
      </c>
      <c r="H107" s="70">
        <f t="shared" si="2"/>
        <v>2</v>
      </c>
    </row>
    <row r="108" spans="1:8" ht="52.5" x14ac:dyDescent="0.4">
      <c r="A108" s="46" t="s">
        <v>185</v>
      </c>
      <c r="B108" s="72" t="s">
        <v>215</v>
      </c>
      <c r="C108" s="47" t="s">
        <v>50</v>
      </c>
      <c r="D108" s="47" t="s">
        <v>186</v>
      </c>
      <c r="E108" s="47"/>
      <c r="F108" s="48">
        <f t="shared" si="2"/>
        <v>390.4</v>
      </c>
      <c r="G108" s="48">
        <f t="shared" si="2"/>
        <v>339.32000000000005</v>
      </c>
      <c r="H108" s="50">
        <f t="shared" si="2"/>
        <v>2</v>
      </c>
    </row>
    <row r="109" spans="1:8" ht="52.5" x14ac:dyDescent="0.4">
      <c r="A109" s="46" t="s">
        <v>187</v>
      </c>
      <c r="B109" s="72" t="s">
        <v>215</v>
      </c>
      <c r="C109" s="47" t="s">
        <v>50</v>
      </c>
      <c r="D109" s="47" t="s">
        <v>188</v>
      </c>
      <c r="E109" s="47"/>
      <c r="F109" s="48">
        <f>F110+F111</f>
        <v>390.4</v>
      </c>
      <c r="G109" s="48">
        <f>G110+G111</f>
        <v>339.32000000000005</v>
      </c>
      <c r="H109" s="50">
        <f>H110+H111</f>
        <v>2</v>
      </c>
    </row>
    <row r="110" spans="1:8" ht="52.5" x14ac:dyDescent="0.4">
      <c r="A110" s="46" t="s">
        <v>85</v>
      </c>
      <c r="B110" s="72" t="s">
        <v>215</v>
      </c>
      <c r="C110" s="47" t="s">
        <v>50</v>
      </c>
      <c r="D110" s="47" t="s">
        <v>188</v>
      </c>
      <c r="E110" s="47" t="s">
        <v>86</v>
      </c>
      <c r="F110" s="48">
        <v>300</v>
      </c>
      <c r="G110" s="48">
        <v>258.92</v>
      </c>
      <c r="H110" s="48">
        <v>1</v>
      </c>
    </row>
    <row r="111" spans="1:8" ht="26.25" x14ac:dyDescent="0.4">
      <c r="A111" s="46" t="s">
        <v>87</v>
      </c>
      <c r="B111" s="72" t="s">
        <v>215</v>
      </c>
      <c r="C111" s="47" t="s">
        <v>50</v>
      </c>
      <c r="D111" s="47" t="s">
        <v>188</v>
      </c>
      <c r="E111" s="47" t="s">
        <v>88</v>
      </c>
      <c r="F111" s="48">
        <v>90.4</v>
      </c>
      <c r="G111" s="48">
        <v>80.400000000000006</v>
      </c>
      <c r="H111" s="48">
        <v>1</v>
      </c>
    </row>
    <row r="112" spans="1:8" ht="25.5" x14ac:dyDescent="0.35">
      <c r="A112" s="35" t="s">
        <v>51</v>
      </c>
      <c r="B112" s="68" t="s">
        <v>215</v>
      </c>
      <c r="C112" s="36" t="s">
        <v>52</v>
      </c>
      <c r="D112" s="36"/>
      <c r="E112" s="36"/>
      <c r="F112" s="37">
        <f>F116+F120</f>
        <v>3594.71</v>
      </c>
      <c r="G112" s="37">
        <f>G113+G117</f>
        <v>238.82</v>
      </c>
      <c r="H112" s="69">
        <f>H113+H117</f>
        <v>238.82</v>
      </c>
    </row>
    <row r="113" spans="1:8" ht="25.5" x14ac:dyDescent="0.35">
      <c r="A113" s="38" t="s">
        <v>53</v>
      </c>
      <c r="B113" s="39" t="s">
        <v>215</v>
      </c>
      <c r="C113" s="40" t="s">
        <v>54</v>
      </c>
      <c r="D113" s="40"/>
      <c r="E113" s="40"/>
      <c r="F113" s="41">
        <f>F116</f>
        <v>238.82</v>
      </c>
      <c r="G113" s="41">
        <f>G116</f>
        <v>238.82</v>
      </c>
      <c r="H113" s="70">
        <f>H116</f>
        <v>238.82</v>
      </c>
    </row>
    <row r="114" spans="1:8" ht="52.5" x14ac:dyDescent="0.4">
      <c r="A114" s="46" t="s">
        <v>189</v>
      </c>
      <c r="B114" s="72" t="s">
        <v>215</v>
      </c>
      <c r="C114" s="47" t="s">
        <v>54</v>
      </c>
      <c r="D114" s="47" t="s">
        <v>190</v>
      </c>
      <c r="E114" s="47"/>
      <c r="F114" s="48">
        <f>F113</f>
        <v>238.82</v>
      </c>
      <c r="G114" s="48">
        <f>G113</f>
        <v>238.82</v>
      </c>
      <c r="H114" s="50">
        <f>H113</f>
        <v>238.82</v>
      </c>
    </row>
    <row r="115" spans="1:8" ht="26.25" x14ac:dyDescent="0.4">
      <c r="A115" s="46" t="s">
        <v>191</v>
      </c>
      <c r="B115" s="72" t="s">
        <v>215</v>
      </c>
      <c r="C115" s="47" t="s">
        <v>54</v>
      </c>
      <c r="D115" s="47" t="s">
        <v>192</v>
      </c>
      <c r="E115" s="47"/>
      <c r="F115" s="48">
        <f>F113</f>
        <v>238.82</v>
      </c>
      <c r="G115" s="48">
        <f>G113</f>
        <v>238.82</v>
      </c>
      <c r="H115" s="50">
        <f>H113</f>
        <v>238.82</v>
      </c>
    </row>
    <row r="116" spans="1:8" ht="52.5" x14ac:dyDescent="0.4">
      <c r="A116" s="46" t="s">
        <v>193</v>
      </c>
      <c r="B116" s="72" t="s">
        <v>215</v>
      </c>
      <c r="C116" s="47" t="s">
        <v>54</v>
      </c>
      <c r="D116" s="47" t="s">
        <v>194</v>
      </c>
      <c r="E116" s="47" t="s">
        <v>195</v>
      </c>
      <c r="F116" s="48">
        <v>238.82</v>
      </c>
      <c r="G116" s="48">
        <v>238.82</v>
      </c>
      <c r="H116" s="50">
        <v>238.82</v>
      </c>
    </row>
    <row r="117" spans="1:8" ht="25.5" x14ac:dyDescent="0.35">
      <c r="A117" s="35" t="s">
        <v>55</v>
      </c>
      <c r="B117" s="68" t="s">
        <v>215</v>
      </c>
      <c r="C117" s="36" t="s">
        <v>56</v>
      </c>
      <c r="D117" s="36"/>
      <c r="E117" s="36"/>
      <c r="F117" s="37">
        <f>F118</f>
        <v>3355.89</v>
      </c>
      <c r="G117" s="37">
        <f>G118</f>
        <v>0</v>
      </c>
      <c r="H117" s="69">
        <f>H118</f>
        <v>0</v>
      </c>
    </row>
    <row r="118" spans="1:8" ht="26.25" x14ac:dyDescent="0.4">
      <c r="A118" s="46" t="s">
        <v>196</v>
      </c>
      <c r="B118" s="72" t="s">
        <v>215</v>
      </c>
      <c r="C118" s="47" t="s">
        <v>56</v>
      </c>
      <c r="D118" s="47" t="s">
        <v>197</v>
      </c>
      <c r="E118" s="47"/>
      <c r="F118" s="48">
        <f>F120</f>
        <v>3355.89</v>
      </c>
      <c r="G118" s="48">
        <f>G120</f>
        <v>0</v>
      </c>
      <c r="H118" s="50">
        <f>H120</f>
        <v>0</v>
      </c>
    </row>
    <row r="119" spans="1:8" ht="52.5" x14ac:dyDescent="0.4">
      <c r="A119" s="46" t="s">
        <v>198</v>
      </c>
      <c r="B119" s="72" t="s">
        <v>215</v>
      </c>
      <c r="C119" s="47" t="s">
        <v>56</v>
      </c>
      <c r="D119" s="47" t="s">
        <v>199</v>
      </c>
      <c r="E119" s="47"/>
      <c r="F119" s="48">
        <f>F120</f>
        <v>3355.89</v>
      </c>
      <c r="G119" s="48">
        <f>G120</f>
        <v>0</v>
      </c>
      <c r="H119" s="50">
        <f>H120</f>
        <v>0</v>
      </c>
    </row>
    <row r="120" spans="1:8" ht="52.5" x14ac:dyDescent="0.4">
      <c r="A120" s="46" t="s">
        <v>193</v>
      </c>
      <c r="B120" s="72" t="s">
        <v>215</v>
      </c>
      <c r="C120" s="47" t="s">
        <v>56</v>
      </c>
      <c r="D120" s="47" t="s">
        <v>199</v>
      </c>
      <c r="E120" s="47" t="s">
        <v>195</v>
      </c>
      <c r="F120" s="48">
        <v>3355.89</v>
      </c>
      <c r="G120" s="48">
        <v>0</v>
      </c>
      <c r="H120" s="50">
        <v>0</v>
      </c>
    </row>
    <row r="121" spans="1:8" ht="51" x14ac:dyDescent="0.35">
      <c r="A121" s="35" t="s">
        <v>203</v>
      </c>
      <c r="B121" s="79" t="s">
        <v>215</v>
      </c>
      <c r="C121" s="36" t="s">
        <v>62</v>
      </c>
      <c r="D121" s="80"/>
      <c r="E121" s="36"/>
      <c r="F121" s="37">
        <f>F125</f>
        <v>0.57999999999999996</v>
      </c>
      <c r="G121" s="37">
        <f>G125</f>
        <v>0.38</v>
      </c>
      <c r="H121" s="37">
        <f>H125</f>
        <v>0.18</v>
      </c>
    </row>
    <row r="122" spans="1:8" ht="51" x14ac:dyDescent="0.35">
      <c r="A122" s="38" t="s">
        <v>63</v>
      </c>
      <c r="B122" s="81" t="s">
        <v>215</v>
      </c>
      <c r="C122" s="40" t="s">
        <v>64</v>
      </c>
      <c r="D122" s="53"/>
      <c r="E122" s="40"/>
      <c r="F122" s="41">
        <f>F125</f>
        <v>0.57999999999999996</v>
      </c>
      <c r="G122" s="41">
        <f>G125</f>
        <v>0.38</v>
      </c>
      <c r="H122" s="41">
        <f>H125</f>
        <v>0.18</v>
      </c>
    </row>
    <row r="123" spans="1:8" ht="52.5" x14ac:dyDescent="0.4">
      <c r="A123" s="46" t="s">
        <v>204</v>
      </c>
      <c r="B123" s="82" t="s">
        <v>215</v>
      </c>
      <c r="C123" s="47" t="s">
        <v>64</v>
      </c>
      <c r="D123" s="54" t="s">
        <v>205</v>
      </c>
      <c r="E123" s="47"/>
      <c r="F123" s="48">
        <f>F125</f>
        <v>0.57999999999999996</v>
      </c>
      <c r="G123" s="48">
        <f>G125</f>
        <v>0.38</v>
      </c>
      <c r="H123" s="48">
        <f>H125</f>
        <v>0.18</v>
      </c>
    </row>
    <row r="124" spans="1:8" ht="52.5" x14ac:dyDescent="0.4">
      <c r="A124" s="46" t="s">
        <v>204</v>
      </c>
      <c r="B124" s="82" t="s">
        <v>215</v>
      </c>
      <c r="C124" s="47" t="s">
        <v>64</v>
      </c>
      <c r="D124" s="54" t="s">
        <v>206</v>
      </c>
      <c r="E124" s="47"/>
      <c r="F124" s="48">
        <f>F125</f>
        <v>0.57999999999999996</v>
      </c>
      <c r="G124" s="48">
        <f>G125</f>
        <v>0.38</v>
      </c>
      <c r="H124" s="48">
        <f>H125</f>
        <v>0.18</v>
      </c>
    </row>
    <row r="125" spans="1:8" ht="26.25" x14ac:dyDescent="0.4">
      <c r="A125" s="55" t="s">
        <v>207</v>
      </c>
      <c r="B125" s="82" t="s">
        <v>215</v>
      </c>
      <c r="C125" s="56" t="s">
        <v>64</v>
      </c>
      <c r="D125" s="57" t="s">
        <v>206</v>
      </c>
      <c r="E125" s="56" t="s">
        <v>208</v>
      </c>
      <c r="F125" s="48">
        <v>0.57999999999999996</v>
      </c>
      <c r="G125" s="48">
        <v>0.38</v>
      </c>
      <c r="H125" s="48">
        <v>0.18</v>
      </c>
    </row>
    <row r="126" spans="1:8" ht="26.25" thickBot="1" x14ac:dyDescent="0.4">
      <c r="A126" s="83" t="s">
        <v>65</v>
      </c>
      <c r="B126" s="84"/>
      <c r="C126" s="84"/>
      <c r="D126" s="84"/>
      <c r="E126" s="84"/>
      <c r="F126" s="85">
        <f>F121+F112+F81+F70+F56+F49+F11+F106</f>
        <v>14326.890000000001</v>
      </c>
      <c r="G126" s="85">
        <f>G121+G112+G106+G81+G70+G56+G49+G11</f>
        <v>10764.9</v>
      </c>
      <c r="H126" s="85">
        <f>H121+H112+H106+H81+H70+H56+H49+H11</f>
        <v>10530.16</v>
      </c>
    </row>
    <row r="127" spans="1:8" ht="18.75" x14ac:dyDescent="0.3">
      <c r="A127" s="86"/>
      <c r="B127" s="86"/>
      <c r="C127" s="86"/>
      <c r="D127" s="86"/>
      <c r="E127" s="86"/>
      <c r="F127" s="87"/>
      <c r="G127" s="32"/>
      <c r="H127" s="32"/>
    </row>
    <row r="128" spans="1:8" s="138" customFormat="1" ht="41.25" x14ac:dyDescent="0.35">
      <c r="A128" s="136" t="s">
        <v>332</v>
      </c>
      <c r="B128" s="136"/>
      <c r="C128" s="136"/>
      <c r="D128" s="136"/>
      <c r="E128" s="137" t="s">
        <v>209</v>
      </c>
      <c r="F128" s="137"/>
      <c r="G128" s="137"/>
      <c r="H128" s="137"/>
    </row>
  </sheetData>
  <mergeCells count="9">
    <mergeCell ref="A7:H7"/>
    <mergeCell ref="A8:H8"/>
    <mergeCell ref="E128:H128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3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1</vt:lpstr>
      <vt:lpstr>прил 3</vt:lpstr>
      <vt:lpstr>прил 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2023-03-20T13:39:03Z</cp:lastPrinted>
  <dcterms:created xsi:type="dcterms:W3CDTF">2022-11-07T12:28:14Z</dcterms:created>
  <dcterms:modified xsi:type="dcterms:W3CDTF">2023-03-20T13:39:06Z</dcterms:modified>
</cp:coreProperties>
</file>